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<sst xmlns="http://schemas.openxmlformats.org/spreadsheetml/2006/main" count="86" uniqueCount="74">
  <si>
    <t>тыс. рублей</t>
  </si>
  <si>
    <t>№ п/п</t>
  </si>
  <si>
    <t>Наименование программы</t>
  </si>
  <si>
    <t>Нормативно-правовой акт об утверждении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</si>
  <si>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</si>
  <si>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</si>
  <si>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</si>
  <si>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</si>
  <si>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</si>
  <si>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</si>
  <si>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</si>
  <si>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</si>
  <si>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* - С учетом последних изменений, внесенных в нормативно-правовой акт об утверждении Программы</t>
  </si>
  <si>
    <t>Долгосрочная целевая программа «Профилактика безнадзорности  и правонарушений несовершеннолетних муниципального образования «Город Азов» на 2010-2011гг.</t>
  </si>
  <si>
    <t>Долгосрочная целевая программа "Капитальный ремонт внутригородских дорог и тротуаров в городе Азове Ростовской области в 2010-2013 годах"</t>
  </si>
  <si>
    <r>
      <t xml:space="preserve">Расп. Админ. города Азова   от 09.02.2010 № </t>
    </r>
    <r>
      <rPr>
        <b/>
        <sz val="10"/>
        <rFont val="Times New Roman"/>
        <family val="1"/>
      </rPr>
      <t>22</t>
    </r>
    <r>
      <rPr>
        <sz val="10"/>
        <rFont val="Times New Roman"/>
        <family val="1"/>
      </rPr>
      <t xml:space="preserve"> ,  от 028.04.2010  № 122, от 26.10.2010 № 401,пост. от 01.12.2010</t>
    </r>
    <r>
      <rPr>
        <b/>
        <sz val="10"/>
        <rFont val="Times New Roman"/>
        <family val="1"/>
      </rPr>
      <t xml:space="preserve"> №2118</t>
    </r>
    <r>
      <rPr>
        <sz val="10"/>
        <rFont val="Times New Roman"/>
        <family val="1"/>
      </rPr>
      <t xml:space="preserve"> , от 24.12.2010 №2295,от 14.03.2011,от 30.06.11 №1104 №400, от 19.05.2011 №793 </t>
    </r>
  </si>
  <si>
    <t xml:space="preserve">Долгосрочная целевая программа
«Реконструкция памятных мест, связанных с Великой Отечественной войной 1941-1945 годов, в г. Азове в 2010-2012 годах»
</t>
  </si>
  <si>
    <t xml:space="preserve">Распоряжение администрации города Азова  от 09.02.2010 №23,  от 23.04.2010   № 112  </t>
  </si>
  <si>
    <t xml:space="preserve">Долгосрочная целевая программа
«Обустройство ветеранского кладбища в городе Азове на 2010-2012 годы»
</t>
  </si>
  <si>
    <t xml:space="preserve">Распоряжение администрации города Азова          от 11.02.2010          № 27 </t>
  </si>
  <si>
    <t xml:space="preserve">Долгосрочная целевая программа «Комплектование книжных фондов централизованной библиотечной системы города Азова на 2010-2012 годы»
</t>
  </si>
  <si>
    <t xml:space="preserve">Долгосрочная целевая программа
«Комплексные меры противодействия злоупотреблению наркотиками и их незаконному обороту» на 2010-2012 годы
</t>
  </si>
  <si>
    <t xml:space="preserve">Распоряжение администрации города Азова          от 23.03.2010          № 75
</t>
  </si>
  <si>
    <t>Долгосрочная целевая программа "Обеспечение жильем молодых семей в городе Азове на 2010-2012 годы"</t>
  </si>
  <si>
    <r>
      <t>Распоряжение  Администрации города Азова             от 31.03.2010        № 87, от 06.12.2010 № 476,</t>
    </r>
    <r>
      <rPr>
        <b/>
        <sz val="10"/>
        <rFont val="Times New Roman"/>
        <family val="1"/>
      </rPr>
      <t>пост. От 01.03.2011 №342</t>
    </r>
    <r>
      <rPr>
        <sz val="10"/>
        <rFont val="Times New Roman"/>
        <family val="1"/>
      </rPr>
      <t xml:space="preserve">,пост. от 09.06.2011 №915  </t>
    </r>
  </si>
  <si>
    <t>Долгосрочная целевая программа "Развитие образования в городе Азове на 2010-2013 годы"</t>
  </si>
  <si>
    <t>Пост.  Администрации города Азова от 03.03.2010  № 357 ,от 21.07.2010  №1237,от 30.09.2010 № 1593, от 23.11.2010 №2020, от 13.12.2010 № 2196, от 31.12.2010 №2418, от 01.04.2011 №522</t>
  </si>
  <si>
    <t>Долгосрочная целевая программа "Модернизация объектов коммунальной инфроструктуры города Азова Ростовской области  на 2010-2013 годы"</t>
  </si>
  <si>
    <r>
      <t>Распор.  администрации города Азова  от 04.08.2010 № 258, от 18.10.2010 № 379,от 26.11.2010 №466,</t>
    </r>
    <r>
      <rPr>
        <b/>
        <sz val="10"/>
        <rFont val="Times New Roman"/>
        <family val="1"/>
      </rPr>
      <t>пост. От 30.11.2010  № 2082, от 17.12.2010 № 2252, от 14.03.2011 № 401, от 30.06.2011 №1102</t>
    </r>
    <r>
      <rPr>
        <sz val="10"/>
        <rFont val="Times New Roman"/>
        <family val="1"/>
      </rPr>
      <t xml:space="preserve">                          </t>
    </r>
  </si>
  <si>
    <t>Долгосрочная целевая программа"Повышение качества оказываемых муниципальных услуг в сфере здравоохранения г. Азова" на 2010-2013 годы</t>
  </si>
  <si>
    <r>
      <t xml:space="preserve">Распоряжение  Администрации города Азова             от 20.07.2010        № 227, от  27.10.2010 № 405, </t>
    </r>
    <r>
      <rPr>
        <b/>
        <sz val="10"/>
        <rFont val="Times New Roman"/>
        <family val="1"/>
      </rPr>
      <t>пост.от 27.01.2010 №100, от 07.04.2011 №547</t>
    </r>
  </si>
  <si>
    <t>Муниципальная целевая программа развития субъектов малого и среднего предпринимательства в городе Азове на 2009-2013 годы</t>
  </si>
  <si>
    <r>
      <t xml:space="preserve">Пост. администрации города Азова   от 29.05.2009   № 978,  от 06.05.2010  № 803 , от 13.12.2010 № 2197,от 20.12.2010 № 2256, от 14.02.2011 № 215,от 29.04.11 </t>
    </r>
    <r>
      <rPr>
        <b/>
        <sz val="10"/>
        <rFont val="Times New Roman"/>
        <family val="1"/>
      </rPr>
      <t>№669</t>
    </r>
  </si>
  <si>
    <t>Долгосрочная целевая программа Молодежь Азова" на 2011-2013 годы</t>
  </si>
  <si>
    <t xml:space="preserve">Расп.  администрации города Азова             от 02.08.2010        № 251 </t>
  </si>
  <si>
    <t>Долгосрочная целевая программа "Социальная поддержка и социальное обслуживание населения города Азова  на 2011-2013 годы"</t>
  </si>
  <si>
    <t>Долгосрочная целевая программа "Защита прав потребителей в городе Азове" на 2011-2013 годы</t>
  </si>
  <si>
    <t xml:space="preserve">Расп.  администрации города Азова             от 25.08.2010        № 297 </t>
  </si>
  <si>
    <t>Долгосрочная целевая программа"Развитие туризма в городе Азове" на 2011-2013 годы</t>
  </si>
  <si>
    <t>Долгосрочная целевая программа"Энергосбережение и повышение энергетической эффективности на территории города Азова Ростовской области в  2011-2013 году"</t>
  </si>
  <si>
    <t xml:space="preserve">Расп.  администрации города Азова             от 31.08.2010        № 308 </t>
  </si>
  <si>
    <t>Долгосрочная целевая программа "Пожарная безопасность и защита населения и территории города   Азова Ростовской области от черезвычайных ситуаций на  2011-2013 годы"</t>
  </si>
  <si>
    <t>Пост.  администрации города Азова             от 03.09.2010        № 1493, от 30.11.2010 №2112от 31.12.2010 №2386, от 14.03.2011 № 399, от20.05.2011 №801</t>
  </si>
  <si>
    <t>Долгосрочная целевая программа"Сохранение и развитие культуры города Азова на 2011-2013 годы"</t>
  </si>
  <si>
    <r>
      <t xml:space="preserve">Расп.  Администрации города Азова  от 30.09.2010  № 349, </t>
    </r>
    <r>
      <rPr>
        <b/>
        <sz val="10"/>
        <rFont val="Times New Roman"/>
        <family val="1"/>
      </rPr>
      <t>пост</t>
    </r>
    <r>
      <rPr>
        <sz val="10"/>
        <rFont val="Times New Roman"/>
        <family val="1"/>
      </rPr>
      <t xml:space="preserve">. от 03.02.2011 №147,от30.03.2011 № 481  </t>
    </r>
  </si>
  <si>
    <t>Долгосрочная целевая программа "Противодействие коррупции в городе Азове  на 2011-2013 годы"</t>
  </si>
  <si>
    <t xml:space="preserve">Распоряжение  Администрации города Азова  от30.09.2010  № 350  </t>
  </si>
  <si>
    <t>Долгосрочная целевая программа "Развитие физической культуры и массового спорта в городе Азове  на 2011-2013 годы"</t>
  </si>
  <si>
    <t>Расп.  администрации города Азова  от30.09.2010  № 347  , пост. От 30.11.2010 № 2089, от 27.04.2011 № 647, от30.06.11 №1090</t>
  </si>
  <si>
    <t>Долгосрочная целевая программа "Реконструкция и строительство СНО с применением энергосберегающих технологий на территории  города Азова  в 2011-2014 годах"</t>
  </si>
  <si>
    <r>
      <t xml:space="preserve">Распоряжение  Администрации города Азова  от 08.11.2010  № 424 , пост. От 01.12.2010 </t>
    </r>
    <r>
      <rPr>
        <b/>
        <sz val="10"/>
        <rFont val="Times New Roman"/>
        <family val="1"/>
      </rPr>
      <t>№2117</t>
    </r>
    <r>
      <rPr>
        <sz val="10"/>
        <rFont val="Times New Roman"/>
        <family val="1"/>
      </rPr>
      <t xml:space="preserve"> </t>
    </r>
  </si>
  <si>
    <t>Долгосрочная целевая программа "Доступная среда  на 2011-2013 годы"</t>
  </si>
  <si>
    <t>Постановление администрации города Азова  от27.04.2011 № 649</t>
  </si>
  <si>
    <t>Ведомственная целевая программа "Осуществление исполнительно-распорядительных функций по предоставлению мер социальной поддержки населения города Азова на 2011-2013 годы"</t>
  </si>
  <si>
    <t>Ведомственная целевая программа "Развитие благоустройства города Азова в 2011-2013 годах"</t>
  </si>
  <si>
    <t>Ведомственная целевая программа"Социальный маршрут - х. Задонье" на 2011-2013 годы</t>
  </si>
  <si>
    <t xml:space="preserve">Распоряжение  Администрации города Азова  от 30.09.2010    № 344  </t>
  </si>
  <si>
    <t>Ведомственная целевая программа"Развитие печатных СМИ в городе Азове на 2011-2013 годы "</t>
  </si>
  <si>
    <t xml:space="preserve">Распоряжение  Администрации города Азова  от 13.11.2010    № 436  </t>
  </si>
  <si>
    <t>Муниципальная адресная программа "Капитальный ремонт многоквартирных домов на территории г. Азова в 2011 году"</t>
  </si>
  <si>
    <t>Пост. администрации города Азова  от 30.11.2010 № 2113, от29.12.2010 №2347, от 24.05.2011 №821</t>
  </si>
  <si>
    <t>город Азов</t>
  </si>
  <si>
    <t>Предусмотрено Программой на 2011 год*</t>
  </si>
  <si>
    <t xml:space="preserve">Пост. администрации города Азова          от 03.10.2009          № 1881, пост. от 31.12.2010 №2416 ,от 30.03.11 №480                            </t>
  </si>
  <si>
    <t xml:space="preserve">Расп. администрации города Азова  от 03.03.2010 № 48, пост.от 31.12.2010 №2419 ,от02.03.11 №354
</t>
  </si>
  <si>
    <t xml:space="preserve"> Исполнено по состоянию на 01.07.2011 г</t>
  </si>
  <si>
    <t>Отчет о реализации долгосрочных целевых программ, ведомственных целевых программ муниципального образования за 1 полугодие 2011 года</t>
  </si>
  <si>
    <t>(срок представления - 25 июля 2011 года)</t>
  </si>
  <si>
    <r>
      <t>Расп.  админ. города Азова             от 20.08.2010        № 286, пост. От 30.11.2010 №</t>
    </r>
    <r>
      <rPr>
        <b/>
        <sz val="10"/>
        <rFont val="Times New Roman"/>
        <family val="1"/>
      </rPr>
      <t xml:space="preserve"> 2084,от 17.12.2010 № 2249, от 31.12.2010 №2414, то 25.03.2011 №463</t>
    </r>
    <r>
      <rPr>
        <sz val="10"/>
        <rFont val="Times New Roman"/>
        <family val="1"/>
      </rPr>
      <t xml:space="preserve"> </t>
    </r>
  </si>
  <si>
    <r>
      <t>Расп.  Администрации города Азова             от 07.09.2010        № 312, от 08.11.2010 №423,</t>
    </r>
    <r>
      <rPr>
        <b/>
        <sz val="10"/>
        <rFont val="Times New Roman"/>
        <family val="1"/>
      </rPr>
      <t>пост. от 24.02.2011 №291</t>
    </r>
    <r>
      <rPr>
        <sz val="10"/>
        <rFont val="Times New Roman"/>
        <family val="1"/>
      </rPr>
      <t xml:space="preserve"> </t>
    </r>
  </si>
  <si>
    <r>
      <t xml:space="preserve">Расп.  администрации города Азова    от 20.08.2010  № 285, пост. от 30.11.2010 № </t>
    </r>
    <r>
      <rPr>
        <b/>
        <sz val="10"/>
        <rFont val="Times New Roman"/>
        <family val="1"/>
      </rPr>
      <t xml:space="preserve">2088, </t>
    </r>
    <r>
      <rPr>
        <sz val="10"/>
        <rFont val="Times New Roman"/>
        <family val="1"/>
      </rPr>
      <t>от 27.12.2010 №2330, от 20.05.2011 № 802, от 31.05.2011 № 864</t>
    </r>
  </si>
  <si>
    <r>
      <t xml:space="preserve">Расп.  Администрации города Азова             от 25.08.2010      </t>
    </r>
    <r>
      <rPr>
        <b/>
        <sz val="10"/>
        <rFont val="Times New Roman"/>
        <family val="1"/>
      </rPr>
      <t xml:space="preserve">  № 296</t>
    </r>
    <r>
      <rPr>
        <sz val="10"/>
        <rFont val="Times New Roman"/>
        <family val="1"/>
      </rPr>
      <t xml:space="preserve"> ,от 27.10.2012 № 404, пост. от 30.11.2010</t>
    </r>
    <r>
      <rPr>
        <b/>
        <sz val="10"/>
        <rFont val="Times New Roman"/>
        <family val="1"/>
      </rPr>
      <t xml:space="preserve"> № 2083</t>
    </r>
    <r>
      <rPr>
        <sz val="10"/>
        <rFont val="Times New Roman"/>
        <family val="1"/>
      </rPr>
      <t>, от 23.12.2010 № 2284, от 17.03.2011 №422, от 30.07.11 №1103</t>
    </r>
  </si>
  <si>
    <t>Ведомственная целевая программа"Модернизация здравоохранения в г. Азове на 2011-2013 годы"</t>
  </si>
  <si>
    <t>Пост. Админ города Азова от 20.04.2011 № 618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</si>
</sst>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5" fillId="33" borderId="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textRotation="90" wrapText="1"/>
    </xf>
    <xf numFmtId="164" fontId="5" fillId="33" borderId="10" xfId="0" applyNumberFormat="1" applyFont="1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0" fillId="0" borderId="13" xfId="0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9"/>
  <sheetViews>
    <sheetView tabSelected="1" zoomScale="70" zoomScaleNormal="70" zoomScalePageLayoutView="75" workbookViewId="0" topLeftCell="A1">
      <pane ySplit="2520" topLeftCell="A1" activePane="bottomLeft" state="split"/>
      <selection pane="topLeft" activeCell="I6" sqref="I6:M6"/>
      <selection pane="bottomLeft" activeCell="O22" sqref="O22"/>
    </sheetView>
  </sheetViews>
  <sheetFormatPr defaultColWidth="9.00390625" defaultRowHeight="12.75"/>
  <cols>
    <col min="1" max="1" width="4.00390625" style="0" customWidth="1"/>
    <col min="2" max="2" width="25.75390625" style="0" customWidth="1"/>
    <col min="3" max="3" width="18.00390625" style="0" customWidth="1"/>
    <col min="4" max="4" width="7.75390625" style="0" customWidth="1"/>
    <col min="5" max="5" width="9.00390625" style="0" customWidth="1"/>
    <col min="6" max="6" width="8.25390625" style="0" customWidth="1"/>
    <col min="7" max="7" width="9.625" style="0" customWidth="1"/>
    <col min="8" max="8" width="9.25390625" style="0" customWidth="1"/>
    <col min="9" max="9" width="8.375" style="0" customWidth="1"/>
    <col min="11" max="11" width="9.375" style="0" customWidth="1"/>
    <col min="12" max="12" width="9.25390625" style="0" bestFit="1" customWidth="1"/>
    <col min="13" max="13" width="8.625" style="0" customWidth="1"/>
    <col min="14" max="15" width="9.25390625" style="0" customWidth="1"/>
    <col min="16" max="16" width="9.00390625" style="0" customWidth="1"/>
    <col min="17" max="17" width="9.75390625" style="0" customWidth="1"/>
  </cols>
  <sheetData>
    <row r="1" spans="1:18" ht="18.75">
      <c r="A1" s="31" t="s">
        <v>66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18.75">
      <c r="A2" s="2"/>
      <c r="B2" s="19" t="s">
        <v>67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18.75">
      <c r="A3" s="20" t="s">
        <v>61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17:18" ht="12.75">
      <c r="Q4" s="18" t="s">
        <v>0</v>
      </c>
      <c r="R4" s="18"/>
    </row>
    <row r="5" spans="1:18" ht="12.75" customHeight="1">
      <c r="A5" s="28" t="s">
        <v>1</v>
      </c>
      <c r="B5" s="28" t="s">
        <v>2</v>
      </c>
      <c r="C5" s="28" t="s">
        <v>3</v>
      </c>
      <c r="D5" s="26" t="s">
        <v>4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1:18" ht="30.75" customHeight="1">
      <c r="A6" s="29"/>
      <c r="B6" s="29"/>
      <c r="C6" s="29"/>
      <c r="D6" s="26" t="s">
        <v>10</v>
      </c>
      <c r="E6" s="27"/>
      <c r="F6" s="27"/>
      <c r="G6" s="27"/>
      <c r="H6" s="32"/>
      <c r="I6" s="26" t="s">
        <v>62</v>
      </c>
      <c r="J6" s="27"/>
      <c r="K6" s="27"/>
      <c r="L6" s="27"/>
      <c r="M6" s="32"/>
      <c r="N6" s="26" t="s">
        <v>65</v>
      </c>
      <c r="O6" s="27"/>
      <c r="P6" s="27"/>
      <c r="Q6" s="27"/>
      <c r="R6" s="32"/>
    </row>
    <row r="7" spans="1:18" ht="12.75">
      <c r="A7" s="29"/>
      <c r="B7" s="29"/>
      <c r="C7" s="29"/>
      <c r="D7" s="21" t="s">
        <v>5</v>
      </c>
      <c r="E7" s="23" t="s">
        <v>6</v>
      </c>
      <c r="F7" s="24"/>
      <c r="G7" s="24"/>
      <c r="H7" s="25"/>
      <c r="I7" s="21" t="s">
        <v>5</v>
      </c>
      <c r="J7" s="23" t="s">
        <v>6</v>
      </c>
      <c r="K7" s="24"/>
      <c r="L7" s="24"/>
      <c r="M7" s="25"/>
      <c r="N7" s="21" t="s">
        <v>5</v>
      </c>
      <c r="O7" s="23" t="s">
        <v>6</v>
      </c>
      <c r="P7" s="24"/>
      <c r="Q7" s="24"/>
      <c r="R7" s="25"/>
    </row>
    <row r="8" spans="1:18" ht="38.25">
      <c r="A8" s="30"/>
      <c r="B8" s="30"/>
      <c r="C8" s="30"/>
      <c r="D8" s="22"/>
      <c r="E8" s="1" t="s">
        <v>7</v>
      </c>
      <c r="F8" s="1" t="s">
        <v>8</v>
      </c>
      <c r="G8" s="1" t="s">
        <v>9</v>
      </c>
      <c r="H8" s="1" t="s">
        <v>11</v>
      </c>
      <c r="I8" s="22"/>
      <c r="J8" s="1" t="s">
        <v>7</v>
      </c>
      <c r="K8" s="1" t="s">
        <v>8</v>
      </c>
      <c r="L8" s="1" t="s">
        <v>9</v>
      </c>
      <c r="M8" s="1" t="s">
        <v>11</v>
      </c>
      <c r="N8" s="22"/>
      <c r="O8" s="1" t="s">
        <v>7</v>
      </c>
      <c r="P8" s="1" t="s">
        <v>8</v>
      </c>
      <c r="Q8" s="1" t="s">
        <v>9</v>
      </c>
      <c r="R8" s="1" t="s">
        <v>11</v>
      </c>
    </row>
    <row r="9" spans="1:18" ht="163.5" customHeight="1">
      <c r="A9" s="13">
        <v>1</v>
      </c>
      <c r="B9" s="3" t="s">
        <v>13</v>
      </c>
      <c r="C9" s="4" t="s">
        <v>63</v>
      </c>
      <c r="D9" s="14">
        <f>G9</f>
        <v>869.8</v>
      </c>
      <c r="E9" s="14"/>
      <c r="F9" s="14"/>
      <c r="G9" s="14">
        <f>L9+370</f>
        <v>869.8</v>
      </c>
      <c r="H9" s="14"/>
      <c r="I9" s="14">
        <f>L9</f>
        <v>499.8</v>
      </c>
      <c r="J9" s="14"/>
      <c r="K9" s="14"/>
      <c r="L9" s="14">
        <v>499.8</v>
      </c>
      <c r="M9" s="14"/>
      <c r="N9" s="14">
        <f>Q9</f>
        <v>219.2</v>
      </c>
      <c r="O9" s="14"/>
      <c r="P9" s="14"/>
      <c r="Q9" s="14">
        <f>50+169.2</f>
        <v>219.2</v>
      </c>
      <c r="R9" s="14"/>
    </row>
    <row r="10" spans="1:18" ht="186" customHeight="1">
      <c r="A10" s="13">
        <v>2</v>
      </c>
      <c r="B10" s="3" t="s">
        <v>14</v>
      </c>
      <c r="C10" s="4" t="s">
        <v>15</v>
      </c>
      <c r="D10" s="14">
        <f aca="true" t="shared" si="0" ref="D10:D27">E10+F10+G10+H10</f>
        <v>196983.59999999998</v>
      </c>
      <c r="E10" s="14"/>
      <c r="F10" s="14">
        <v>137929.4</v>
      </c>
      <c r="G10" s="14">
        <v>59054.2</v>
      </c>
      <c r="H10" s="14"/>
      <c r="I10" s="14">
        <v>82499.3</v>
      </c>
      <c r="J10" s="14"/>
      <c r="K10" s="14">
        <v>35262.8</v>
      </c>
      <c r="L10" s="14">
        <v>46751.7</v>
      </c>
      <c r="M10" s="14">
        <v>484.8</v>
      </c>
      <c r="N10" s="14">
        <v>367.5</v>
      </c>
      <c r="O10" s="14"/>
      <c r="P10" s="14"/>
      <c r="Q10" s="14">
        <v>367.5</v>
      </c>
      <c r="R10" s="14"/>
    </row>
    <row r="11" spans="1:18" ht="149.25" customHeight="1">
      <c r="A11" s="13">
        <v>3</v>
      </c>
      <c r="B11" s="3" t="s">
        <v>16</v>
      </c>
      <c r="C11" s="4" t="s">
        <v>17</v>
      </c>
      <c r="D11" s="14">
        <f t="shared" si="0"/>
        <v>25944.8</v>
      </c>
      <c r="E11" s="14"/>
      <c r="F11" s="14"/>
      <c r="G11" s="14">
        <v>25944.8</v>
      </c>
      <c r="H11" s="14"/>
      <c r="I11" s="15">
        <v>0</v>
      </c>
      <c r="J11" s="15"/>
      <c r="K11" s="15"/>
      <c r="L11" s="15">
        <v>0</v>
      </c>
      <c r="M11" s="15"/>
      <c r="N11" s="15">
        <v>0</v>
      </c>
      <c r="O11" s="15"/>
      <c r="P11" s="15"/>
      <c r="Q11" s="15">
        <v>0</v>
      </c>
      <c r="R11" s="15"/>
    </row>
    <row r="12" spans="1:18" ht="99" customHeight="1">
      <c r="A12" s="13">
        <v>4</v>
      </c>
      <c r="B12" s="3" t="s">
        <v>18</v>
      </c>
      <c r="C12" s="4" t="s">
        <v>19</v>
      </c>
      <c r="D12" s="14">
        <f t="shared" si="0"/>
        <v>905.3</v>
      </c>
      <c r="E12" s="14"/>
      <c r="F12" s="14"/>
      <c r="G12" s="14">
        <v>799.5</v>
      </c>
      <c r="H12" s="14">
        <v>105.8</v>
      </c>
      <c r="I12" s="14">
        <v>19.8</v>
      </c>
      <c r="J12" s="14"/>
      <c r="K12" s="14"/>
      <c r="L12" s="14"/>
      <c r="M12" s="14">
        <v>19.8</v>
      </c>
      <c r="N12" s="14">
        <v>19.8</v>
      </c>
      <c r="O12" s="14"/>
      <c r="P12" s="14"/>
      <c r="Q12" s="14"/>
      <c r="R12" s="14">
        <v>19.8</v>
      </c>
    </row>
    <row r="13" spans="1:18" ht="137.25" customHeight="1">
      <c r="A13" s="13">
        <v>5</v>
      </c>
      <c r="B13" s="3" t="s">
        <v>20</v>
      </c>
      <c r="C13" s="4" t="s">
        <v>64</v>
      </c>
      <c r="D13" s="14">
        <f t="shared" si="0"/>
        <v>995.6999999999999</v>
      </c>
      <c r="E13" s="14">
        <f>199.1+199.3</f>
        <v>398.4</v>
      </c>
      <c r="F13" s="14"/>
      <c r="G13" s="14">
        <f>199.1*3</f>
        <v>597.3</v>
      </c>
      <c r="H13" s="14"/>
      <c r="I13" s="14">
        <v>398.4</v>
      </c>
      <c r="J13" s="14">
        <v>199.3</v>
      </c>
      <c r="K13" s="14"/>
      <c r="L13" s="14">
        <v>199.1</v>
      </c>
      <c r="M13" s="14"/>
      <c r="N13" s="14">
        <v>0</v>
      </c>
      <c r="O13" s="14">
        <v>0</v>
      </c>
      <c r="P13" s="14"/>
      <c r="Q13" s="14">
        <v>0</v>
      </c>
      <c r="R13" s="14"/>
    </row>
    <row r="14" spans="1:18" ht="143.25" customHeight="1">
      <c r="A14" s="13">
        <v>6</v>
      </c>
      <c r="B14" s="12" t="s">
        <v>21</v>
      </c>
      <c r="C14" s="4" t="s">
        <v>22</v>
      </c>
      <c r="D14" s="14">
        <f t="shared" si="0"/>
        <v>451</v>
      </c>
      <c r="E14" s="14"/>
      <c r="F14" s="14"/>
      <c r="G14" s="14">
        <v>451</v>
      </c>
      <c r="H14" s="14"/>
      <c r="I14" s="14">
        <v>213</v>
      </c>
      <c r="J14" s="14"/>
      <c r="K14" s="14"/>
      <c r="L14" s="14">
        <v>213</v>
      </c>
      <c r="M14" s="14"/>
      <c r="N14" s="14">
        <v>77.8</v>
      </c>
      <c r="O14" s="14"/>
      <c r="P14" s="14"/>
      <c r="Q14" s="14">
        <v>77.8</v>
      </c>
      <c r="R14" s="14"/>
    </row>
    <row r="15" spans="1:18" ht="139.5" customHeight="1">
      <c r="A15" s="13">
        <v>7</v>
      </c>
      <c r="B15" s="3" t="s">
        <v>23</v>
      </c>
      <c r="C15" s="4" t="s">
        <v>24</v>
      </c>
      <c r="D15" s="14">
        <f t="shared" si="0"/>
        <v>14621.800000000001</v>
      </c>
      <c r="E15" s="14">
        <v>457.1</v>
      </c>
      <c r="F15" s="14">
        <v>13499.1</v>
      </c>
      <c r="G15" s="14">
        <v>665.6</v>
      </c>
      <c r="H15" s="14"/>
      <c r="I15" s="14">
        <v>9152.7</v>
      </c>
      <c r="J15" s="14">
        <v>2623.8</v>
      </c>
      <c r="K15" s="14">
        <v>6320.6</v>
      </c>
      <c r="L15" s="14">
        <v>208.3</v>
      </c>
      <c r="M15" s="14"/>
      <c r="N15" s="14">
        <v>4029.5</v>
      </c>
      <c r="O15" s="14">
        <v>2063.9</v>
      </c>
      <c r="P15" s="14">
        <v>1867.3</v>
      </c>
      <c r="Q15" s="14">
        <v>98.3</v>
      </c>
      <c r="R15" s="14"/>
    </row>
    <row r="16" spans="1:18" ht="180" customHeight="1">
      <c r="A16" s="13">
        <v>8</v>
      </c>
      <c r="B16" s="3" t="s">
        <v>25</v>
      </c>
      <c r="C16" s="4" t="s">
        <v>26</v>
      </c>
      <c r="D16" s="14">
        <f t="shared" si="0"/>
        <v>1687114</v>
      </c>
      <c r="E16" s="14">
        <v>7075.2</v>
      </c>
      <c r="F16" s="14">
        <v>758553.3</v>
      </c>
      <c r="G16" s="14">
        <v>921485.5</v>
      </c>
      <c r="H16" s="14"/>
      <c r="I16" s="14">
        <v>508892.9</v>
      </c>
      <c r="J16" s="14">
        <v>5157.2</v>
      </c>
      <c r="K16" s="14">
        <v>199415.9</v>
      </c>
      <c r="L16" s="14">
        <v>304319.8</v>
      </c>
      <c r="M16" s="14"/>
      <c r="N16" s="14">
        <v>228874.43</v>
      </c>
      <c r="O16" s="14">
        <v>2459.93</v>
      </c>
      <c r="P16" s="14">
        <v>82897.16</v>
      </c>
      <c r="Q16" s="14">
        <v>143517.34</v>
      </c>
      <c r="R16" s="14"/>
    </row>
    <row r="17" spans="1:18" ht="172.5" customHeight="1">
      <c r="A17" s="13">
        <v>9</v>
      </c>
      <c r="B17" s="3" t="s">
        <v>27</v>
      </c>
      <c r="C17" s="4" t="s">
        <v>28</v>
      </c>
      <c r="D17" s="14">
        <f t="shared" si="0"/>
        <v>335553.8</v>
      </c>
      <c r="E17" s="14"/>
      <c r="F17" s="14">
        <v>241211.4</v>
      </c>
      <c r="G17" s="14">
        <v>94342.4</v>
      </c>
      <c r="H17" s="14"/>
      <c r="I17" s="14">
        <v>72846.3</v>
      </c>
      <c r="J17" s="14"/>
      <c r="K17" s="14">
        <v>54588.6</v>
      </c>
      <c r="L17" s="14">
        <v>18257.7</v>
      </c>
      <c r="M17" s="14"/>
      <c r="N17" s="14">
        <v>49752.8</v>
      </c>
      <c r="O17" s="14"/>
      <c r="P17" s="14">
        <v>36668.8</v>
      </c>
      <c r="Q17" s="15">
        <v>13084</v>
      </c>
      <c r="R17" s="14"/>
    </row>
    <row r="18" spans="1:18" ht="129.75" customHeight="1">
      <c r="A18" s="13">
        <v>10</v>
      </c>
      <c r="B18" s="3" t="s">
        <v>29</v>
      </c>
      <c r="C18" s="4" t="s">
        <v>30</v>
      </c>
      <c r="D18" s="14">
        <f t="shared" si="0"/>
        <v>391525.1</v>
      </c>
      <c r="E18" s="15">
        <v>14606</v>
      </c>
      <c r="F18" s="14">
        <v>106646.3</v>
      </c>
      <c r="G18" s="14">
        <v>270272.8</v>
      </c>
      <c r="H18" s="14"/>
      <c r="I18" s="14">
        <v>129851.6</v>
      </c>
      <c r="J18" s="14">
        <v>3269.1</v>
      </c>
      <c r="K18" s="14">
        <v>35771.6</v>
      </c>
      <c r="L18" s="14">
        <v>90810.9</v>
      </c>
      <c r="M18" s="14"/>
      <c r="N18" s="15">
        <f>O18+P18+Q18</f>
        <v>32156</v>
      </c>
      <c r="O18" s="15">
        <v>1281</v>
      </c>
      <c r="P18" s="14">
        <v>514.5</v>
      </c>
      <c r="Q18" s="14">
        <v>30360.5</v>
      </c>
      <c r="R18" s="14"/>
    </row>
    <row r="19" spans="1:18" ht="152.25" customHeight="1">
      <c r="A19" s="13">
        <v>11</v>
      </c>
      <c r="B19" s="3" t="s">
        <v>31</v>
      </c>
      <c r="C19" s="4" t="s">
        <v>32</v>
      </c>
      <c r="D19" s="14">
        <f t="shared" si="0"/>
        <v>4398560.899999999</v>
      </c>
      <c r="E19" s="14">
        <v>343.4</v>
      </c>
      <c r="F19" s="14">
        <v>2757.7</v>
      </c>
      <c r="G19" s="14">
        <v>6014.2</v>
      </c>
      <c r="H19" s="14">
        <v>4389445.6</v>
      </c>
      <c r="I19" s="14">
        <f>J19+K19+L19+M19</f>
        <v>1002352.6</v>
      </c>
      <c r="J19" s="14"/>
      <c r="K19" s="14">
        <v>728.6</v>
      </c>
      <c r="L19" s="14">
        <v>1400</v>
      </c>
      <c r="M19" s="14">
        <v>1000224</v>
      </c>
      <c r="N19" s="14">
        <f>O19+P19+Q19+R19</f>
        <v>982.8</v>
      </c>
      <c r="O19" s="14"/>
      <c r="P19" s="14"/>
      <c r="Q19" s="14">
        <v>982.8</v>
      </c>
      <c r="R19" s="14"/>
    </row>
    <row r="20" spans="1:18" ht="77.25" customHeight="1">
      <c r="A20" s="13">
        <v>12</v>
      </c>
      <c r="B20" s="1" t="s">
        <v>33</v>
      </c>
      <c r="C20" s="1" t="s">
        <v>34</v>
      </c>
      <c r="D20" s="14">
        <f t="shared" si="0"/>
        <v>734.1</v>
      </c>
      <c r="E20" s="14"/>
      <c r="F20" s="14"/>
      <c r="G20" s="14">
        <v>734.1</v>
      </c>
      <c r="H20" s="14"/>
      <c r="I20" s="14">
        <v>229.8</v>
      </c>
      <c r="J20" s="14"/>
      <c r="K20" s="14"/>
      <c r="L20" s="14">
        <v>229.8</v>
      </c>
      <c r="M20" s="14"/>
      <c r="N20" s="14">
        <v>144.8</v>
      </c>
      <c r="O20" s="14"/>
      <c r="P20" s="14"/>
      <c r="Q20" s="14">
        <v>144.8</v>
      </c>
      <c r="R20" s="14"/>
    </row>
    <row r="21" spans="1:18" ht="126" customHeight="1">
      <c r="A21" s="13">
        <v>13</v>
      </c>
      <c r="B21" s="1" t="s">
        <v>35</v>
      </c>
      <c r="C21" s="1" t="s">
        <v>68</v>
      </c>
      <c r="D21" s="14">
        <f t="shared" si="0"/>
        <v>904800.2</v>
      </c>
      <c r="E21" s="14">
        <v>220388.6</v>
      </c>
      <c r="F21" s="14">
        <v>668295.6</v>
      </c>
      <c r="G21" s="14">
        <f>16116</f>
        <v>16116</v>
      </c>
      <c r="H21" s="14"/>
      <c r="I21" s="14">
        <v>285461</v>
      </c>
      <c r="J21" s="14">
        <v>67763.8</v>
      </c>
      <c r="K21" s="14">
        <v>212576</v>
      </c>
      <c r="L21" s="14">
        <v>5121.2</v>
      </c>
      <c r="M21" s="14"/>
      <c r="N21" s="14">
        <f>O21+P21+Q21</f>
        <v>157730.3</v>
      </c>
      <c r="O21" s="14">
        <v>41115.1</v>
      </c>
      <c r="P21" s="14">
        <v>114639.4</v>
      </c>
      <c r="Q21" s="14">
        <v>1975.8</v>
      </c>
      <c r="R21" s="3"/>
    </row>
    <row r="22" spans="1:18" ht="63.75">
      <c r="A22" s="13">
        <v>14</v>
      </c>
      <c r="B22" s="1" t="s">
        <v>36</v>
      </c>
      <c r="C22" s="1" t="s">
        <v>37</v>
      </c>
      <c r="D22" s="14">
        <f t="shared" si="0"/>
        <v>1160</v>
      </c>
      <c r="E22" s="14"/>
      <c r="F22" s="14"/>
      <c r="G22" s="14">
        <v>1160</v>
      </c>
      <c r="H22" s="14"/>
      <c r="I22" s="14">
        <v>355</v>
      </c>
      <c r="J22" s="14"/>
      <c r="K22" s="14"/>
      <c r="L22" s="14">
        <v>355</v>
      </c>
      <c r="M22" s="14"/>
      <c r="N22" s="14">
        <v>165</v>
      </c>
      <c r="O22" s="14"/>
      <c r="P22" s="14"/>
      <c r="Q22" s="14">
        <v>165</v>
      </c>
      <c r="R22" s="3"/>
    </row>
    <row r="23" spans="1:18" ht="89.25">
      <c r="A23" s="13">
        <v>15</v>
      </c>
      <c r="B23" s="4" t="s">
        <v>38</v>
      </c>
      <c r="C23" s="4" t="s">
        <v>69</v>
      </c>
      <c r="D23" s="14">
        <v>27683.8</v>
      </c>
      <c r="E23" s="14"/>
      <c r="F23" s="14">
        <v>19600</v>
      </c>
      <c r="G23" s="14">
        <v>8083.8</v>
      </c>
      <c r="H23" s="14"/>
      <c r="I23" s="14">
        <v>25877.8</v>
      </c>
      <c r="J23" s="14"/>
      <c r="K23" s="14">
        <v>19600</v>
      </c>
      <c r="L23" s="14">
        <v>6277.8</v>
      </c>
      <c r="M23" s="14"/>
      <c r="N23" s="14">
        <v>220</v>
      </c>
      <c r="O23" s="14"/>
      <c r="P23" s="14"/>
      <c r="Q23" s="14">
        <v>220</v>
      </c>
      <c r="R23" s="3"/>
    </row>
    <row r="24" spans="1:18" ht="98.25" customHeight="1">
      <c r="A24" s="13">
        <v>16</v>
      </c>
      <c r="B24" s="5" t="s">
        <v>39</v>
      </c>
      <c r="C24" s="5" t="s">
        <v>40</v>
      </c>
      <c r="D24" s="14">
        <f t="shared" si="0"/>
        <v>202988.48999999996</v>
      </c>
      <c r="E24" s="14"/>
      <c r="F24" s="14"/>
      <c r="G24" s="14">
        <f>J24+1383.94+740.65+969.45+965.73</f>
        <v>4059.77</v>
      </c>
      <c r="H24" s="14">
        <f>K24+36291.75+47320.86+67812.87+47503.24</f>
        <v>198928.71999999997</v>
      </c>
      <c r="I24" s="14">
        <v>163326.3</v>
      </c>
      <c r="J24" s="14"/>
      <c r="K24" s="14"/>
      <c r="L24" s="14">
        <v>3709.9</v>
      </c>
      <c r="M24" s="14">
        <v>160262.4</v>
      </c>
      <c r="N24" s="14">
        <v>3167.8</v>
      </c>
      <c r="O24" s="14"/>
      <c r="P24" s="14"/>
      <c r="Q24" s="14">
        <v>1491.6</v>
      </c>
      <c r="R24" s="14">
        <v>1676.2</v>
      </c>
    </row>
    <row r="25" spans="1:18" ht="141.75" customHeight="1">
      <c r="A25" s="13">
        <v>17</v>
      </c>
      <c r="B25" s="5" t="s">
        <v>41</v>
      </c>
      <c r="C25" s="5" t="s">
        <v>42</v>
      </c>
      <c r="D25" s="14">
        <f t="shared" si="0"/>
        <v>34576.3</v>
      </c>
      <c r="E25" s="14"/>
      <c r="F25" s="14"/>
      <c r="G25" s="14">
        <v>33640</v>
      </c>
      <c r="H25" s="14">
        <v>936.3</v>
      </c>
      <c r="I25" s="14">
        <v>12347.3</v>
      </c>
      <c r="J25" s="14"/>
      <c r="K25" s="14"/>
      <c r="L25" s="15">
        <v>12023</v>
      </c>
      <c r="M25" s="14">
        <v>324.3</v>
      </c>
      <c r="N25" s="15">
        <v>5909</v>
      </c>
      <c r="O25" s="14"/>
      <c r="P25" s="14"/>
      <c r="Q25" s="14">
        <v>5818.5</v>
      </c>
      <c r="R25" s="14">
        <v>90.5</v>
      </c>
    </row>
    <row r="26" spans="1:18" ht="108" customHeight="1">
      <c r="A26" s="13">
        <v>18</v>
      </c>
      <c r="B26" s="5" t="s">
        <v>43</v>
      </c>
      <c r="C26" s="5" t="s">
        <v>44</v>
      </c>
      <c r="D26" s="14">
        <f t="shared" si="0"/>
        <v>151038.4</v>
      </c>
      <c r="E26" s="14"/>
      <c r="F26" s="14">
        <v>120</v>
      </c>
      <c r="G26" s="14">
        <f>52496.8+48998.7+49422.9</f>
        <v>150918.4</v>
      </c>
      <c r="H26" s="14"/>
      <c r="I26" s="14">
        <f>K26+L26</f>
        <v>52536.8</v>
      </c>
      <c r="J26" s="14"/>
      <c r="K26" s="14">
        <v>40</v>
      </c>
      <c r="L26" s="14">
        <v>52496.8</v>
      </c>
      <c r="M26" s="14"/>
      <c r="N26" s="14">
        <f>P26+Q26</f>
        <v>21035.5</v>
      </c>
      <c r="O26" s="14"/>
      <c r="P26" s="14"/>
      <c r="Q26" s="14">
        <v>21035.5</v>
      </c>
      <c r="R26" s="3"/>
    </row>
    <row r="27" spans="1:18" ht="70.5" customHeight="1">
      <c r="A27" s="13">
        <v>19</v>
      </c>
      <c r="B27" s="5" t="s">
        <v>45</v>
      </c>
      <c r="C27" s="5" t="s">
        <v>46</v>
      </c>
      <c r="D27" s="14">
        <f t="shared" si="0"/>
        <v>624.9</v>
      </c>
      <c r="E27" s="14"/>
      <c r="F27" s="14"/>
      <c r="G27" s="14">
        <v>624.9</v>
      </c>
      <c r="H27" s="14"/>
      <c r="I27" s="14">
        <v>254.9</v>
      </c>
      <c r="J27" s="14"/>
      <c r="K27" s="14"/>
      <c r="L27" s="14">
        <v>254.9</v>
      </c>
      <c r="M27" s="14"/>
      <c r="N27" s="14">
        <v>95</v>
      </c>
      <c r="O27" s="14"/>
      <c r="P27" s="14"/>
      <c r="Q27" s="14">
        <v>95</v>
      </c>
      <c r="R27" s="3"/>
    </row>
    <row r="28" spans="1:18" ht="117.75" customHeight="1">
      <c r="A28" s="13">
        <v>20</v>
      </c>
      <c r="B28" s="5" t="s">
        <v>47</v>
      </c>
      <c r="C28" s="5" t="s">
        <v>48</v>
      </c>
      <c r="D28" s="14">
        <v>39624.3</v>
      </c>
      <c r="E28" s="14"/>
      <c r="F28" s="14"/>
      <c r="G28" s="14">
        <v>39624.3</v>
      </c>
      <c r="H28" s="14"/>
      <c r="I28" s="14">
        <f>L28</f>
        <v>18411.2</v>
      </c>
      <c r="J28" s="14"/>
      <c r="K28" s="14"/>
      <c r="L28" s="14">
        <v>18411.2</v>
      </c>
      <c r="M28" s="14"/>
      <c r="N28" s="14">
        <f>Q28</f>
        <v>9182.3</v>
      </c>
      <c r="O28" s="14"/>
      <c r="P28" s="14"/>
      <c r="Q28" s="14">
        <f>342.8+250.3+1036.5+32.2+30+13.8+6+24.2+86.5+7360</f>
        <v>9182.3</v>
      </c>
      <c r="R28" s="3"/>
    </row>
    <row r="29" spans="1:18" ht="102" customHeight="1">
      <c r="A29" s="13">
        <v>21</v>
      </c>
      <c r="B29" s="5" t="s">
        <v>49</v>
      </c>
      <c r="C29" s="5" t="s">
        <v>50</v>
      </c>
      <c r="D29" s="14">
        <f aca="true" t="shared" si="1" ref="D29:D36">E29+F29+G29+H29</f>
        <v>73957.5</v>
      </c>
      <c r="E29" s="14"/>
      <c r="F29" s="14"/>
      <c r="G29" s="14">
        <v>73957.5</v>
      </c>
      <c r="H29" s="14"/>
      <c r="I29" s="14">
        <v>12128.3</v>
      </c>
      <c r="J29" s="14"/>
      <c r="K29" s="14"/>
      <c r="L29" s="14">
        <v>12128.3</v>
      </c>
      <c r="M29" s="14"/>
      <c r="N29" s="15">
        <v>3992</v>
      </c>
      <c r="O29" s="14"/>
      <c r="P29" s="14"/>
      <c r="Q29" s="15">
        <v>3992</v>
      </c>
      <c r="R29" s="3"/>
    </row>
    <row r="30" spans="1:18" ht="51">
      <c r="A30" s="13">
        <v>22</v>
      </c>
      <c r="B30" s="5" t="s">
        <v>51</v>
      </c>
      <c r="C30" s="4" t="s">
        <v>52</v>
      </c>
      <c r="D30" s="14">
        <f t="shared" si="1"/>
        <v>265</v>
      </c>
      <c r="E30" s="14"/>
      <c r="F30" s="14"/>
      <c r="G30" s="14">
        <v>265</v>
      </c>
      <c r="H30" s="14"/>
      <c r="I30" s="15">
        <v>0</v>
      </c>
      <c r="J30" s="15"/>
      <c r="K30" s="15"/>
      <c r="L30" s="15">
        <v>0</v>
      </c>
      <c r="M30" s="15"/>
      <c r="N30" s="15">
        <v>0</v>
      </c>
      <c r="O30" s="15"/>
      <c r="P30" s="15"/>
      <c r="Q30" s="15">
        <v>0</v>
      </c>
      <c r="R30" s="7"/>
    </row>
    <row r="31" spans="1:18" ht="145.5" customHeight="1">
      <c r="A31" s="13">
        <v>23</v>
      </c>
      <c r="B31" s="1" t="s">
        <v>53</v>
      </c>
      <c r="C31" s="1" t="s">
        <v>70</v>
      </c>
      <c r="D31" s="14">
        <f t="shared" si="1"/>
        <v>38301.4</v>
      </c>
      <c r="E31" s="14"/>
      <c r="F31" s="14">
        <v>35808.1</v>
      </c>
      <c r="G31" s="14">
        <v>2493.3</v>
      </c>
      <c r="H31" s="14"/>
      <c r="I31" s="14">
        <f>K31+L31</f>
        <v>12795.9</v>
      </c>
      <c r="J31" s="14"/>
      <c r="K31" s="14">
        <v>11867.9</v>
      </c>
      <c r="L31" s="14">
        <v>928</v>
      </c>
      <c r="M31" s="14"/>
      <c r="N31" s="14">
        <f>P31+Q31</f>
        <v>5557.8</v>
      </c>
      <c r="O31" s="14"/>
      <c r="P31" s="14">
        <v>5196.5</v>
      </c>
      <c r="Q31" s="14">
        <v>361.3</v>
      </c>
      <c r="R31" s="3"/>
    </row>
    <row r="32" spans="1:36" ht="143.25" customHeight="1">
      <c r="A32" s="16">
        <v>24</v>
      </c>
      <c r="B32" s="1" t="s">
        <v>54</v>
      </c>
      <c r="C32" s="1" t="s">
        <v>71</v>
      </c>
      <c r="D32" s="14">
        <f t="shared" si="1"/>
        <v>205292.7</v>
      </c>
      <c r="E32" s="14"/>
      <c r="F32" s="14"/>
      <c r="G32" s="14">
        <v>205292.7</v>
      </c>
      <c r="H32" s="14"/>
      <c r="I32" s="14">
        <v>79156.1</v>
      </c>
      <c r="J32" s="14"/>
      <c r="K32" s="14"/>
      <c r="L32" s="14">
        <v>79156.1</v>
      </c>
      <c r="M32" s="14"/>
      <c r="N32" s="14">
        <v>39827.2</v>
      </c>
      <c r="O32" s="14"/>
      <c r="P32" s="14"/>
      <c r="Q32" s="14">
        <v>39827.2</v>
      </c>
      <c r="R32" s="3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</row>
    <row r="33" spans="1:18" ht="72.75" customHeight="1">
      <c r="A33" s="16">
        <v>25</v>
      </c>
      <c r="B33" s="5" t="s">
        <v>55</v>
      </c>
      <c r="C33" s="5" t="s">
        <v>56</v>
      </c>
      <c r="D33" s="14">
        <f t="shared" si="1"/>
        <v>5772.7</v>
      </c>
      <c r="E33" s="14"/>
      <c r="F33" s="14"/>
      <c r="G33" s="14">
        <v>5772.7</v>
      </c>
      <c r="H33" s="14"/>
      <c r="I33" s="14">
        <v>1807.4</v>
      </c>
      <c r="J33" s="14"/>
      <c r="K33" s="14"/>
      <c r="L33" s="14">
        <v>1807.4</v>
      </c>
      <c r="M33" s="14"/>
      <c r="N33" s="14">
        <v>684.8</v>
      </c>
      <c r="O33" s="14"/>
      <c r="P33" s="14"/>
      <c r="Q33" s="14">
        <v>684.8</v>
      </c>
      <c r="R33" s="3"/>
    </row>
    <row r="34" spans="1:18" ht="68.25" customHeight="1">
      <c r="A34" s="16">
        <v>26</v>
      </c>
      <c r="B34" s="5" t="s">
        <v>57</v>
      </c>
      <c r="C34" s="5" t="s">
        <v>58</v>
      </c>
      <c r="D34" s="14">
        <f t="shared" si="1"/>
        <v>7801.6</v>
      </c>
      <c r="E34" s="14"/>
      <c r="F34" s="14"/>
      <c r="G34" s="14">
        <v>7801.6</v>
      </c>
      <c r="H34" s="14"/>
      <c r="I34" s="14">
        <f>2500+400</f>
        <v>2900</v>
      </c>
      <c r="J34" s="14"/>
      <c r="K34" s="14"/>
      <c r="L34" s="14">
        <v>2900</v>
      </c>
      <c r="M34" s="14"/>
      <c r="N34" s="14">
        <v>600</v>
      </c>
      <c r="O34" s="14"/>
      <c r="P34" s="14"/>
      <c r="Q34" s="14">
        <v>600</v>
      </c>
      <c r="R34" s="3"/>
    </row>
    <row r="35" spans="1:18" ht="69.75" customHeight="1">
      <c r="A35" s="16">
        <v>27</v>
      </c>
      <c r="B35" s="4" t="s">
        <v>72</v>
      </c>
      <c r="C35" s="6" t="s">
        <v>73</v>
      </c>
      <c r="D35" s="14">
        <v>232817.9</v>
      </c>
      <c r="E35" s="14"/>
      <c r="F35" s="14">
        <v>39051.7</v>
      </c>
      <c r="G35" s="14"/>
      <c r="H35" s="14">
        <v>172394</v>
      </c>
      <c r="I35" s="14">
        <v>130618.9</v>
      </c>
      <c r="J35" s="14"/>
      <c r="K35" s="14">
        <v>35377.5</v>
      </c>
      <c r="L35" s="14"/>
      <c r="M35" s="14">
        <f>81908.6+13332.8</f>
        <v>95241.40000000001</v>
      </c>
      <c r="N35" s="14">
        <v>1760.7</v>
      </c>
      <c r="O35" s="14"/>
      <c r="P35" s="14"/>
      <c r="Q35" s="14"/>
      <c r="R35" s="15">
        <v>1760.7</v>
      </c>
    </row>
    <row r="36" spans="1:18" ht="107.25" customHeight="1">
      <c r="A36" s="16">
        <v>28</v>
      </c>
      <c r="B36" s="4" t="s">
        <v>59</v>
      </c>
      <c r="C36" s="6" t="s">
        <v>60</v>
      </c>
      <c r="D36" s="14">
        <f t="shared" si="1"/>
        <v>58791.299999999996</v>
      </c>
      <c r="E36" s="14"/>
      <c r="F36" s="14">
        <v>43340.9</v>
      </c>
      <c r="G36" s="14">
        <f>12510.8+170</f>
        <v>12680.8</v>
      </c>
      <c r="H36" s="14">
        <f>2939.6-170</f>
        <v>2769.6</v>
      </c>
      <c r="I36" s="14">
        <f>J36+K36+L36+M36</f>
        <v>58791.299999999996</v>
      </c>
      <c r="J36" s="14"/>
      <c r="K36" s="14">
        <v>43340.9</v>
      </c>
      <c r="L36" s="14">
        <f>12510.8+170</f>
        <v>12680.8</v>
      </c>
      <c r="M36" s="14">
        <f>2939.6-170</f>
        <v>2769.6</v>
      </c>
      <c r="N36" s="14">
        <v>12446.2</v>
      </c>
      <c r="O36" s="14"/>
      <c r="P36" s="15">
        <v>8541</v>
      </c>
      <c r="Q36" s="14">
        <v>3860.2</v>
      </c>
      <c r="R36" s="15">
        <v>45</v>
      </c>
    </row>
    <row r="37" spans="3:8" ht="15.75">
      <c r="C37" s="8"/>
      <c r="D37" s="11"/>
      <c r="E37" s="11"/>
      <c r="F37" s="11"/>
      <c r="G37" s="11"/>
      <c r="H37" s="8"/>
    </row>
    <row r="38" spans="3:8" ht="15.75">
      <c r="C38" s="9"/>
      <c r="D38" s="10"/>
      <c r="E38" s="10"/>
      <c r="F38" s="10"/>
      <c r="G38" s="10"/>
      <c r="H38" s="9"/>
    </row>
    <row r="39" spans="2:18" ht="15.75">
      <c r="B39" s="17" t="s">
        <v>12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</row>
  </sheetData>
  <sheetProtection/>
  <mergeCells count="19">
    <mergeCell ref="B5:B8"/>
    <mergeCell ref="A1:R1"/>
    <mergeCell ref="E7:H7"/>
    <mergeCell ref="D6:H6"/>
    <mergeCell ref="I6:M6"/>
    <mergeCell ref="J7:M7"/>
    <mergeCell ref="N6:R6"/>
    <mergeCell ref="C5:C8"/>
    <mergeCell ref="D7:D8"/>
    <mergeCell ref="B39:R39"/>
    <mergeCell ref="T32:AJ32"/>
    <mergeCell ref="Q4:R4"/>
    <mergeCell ref="B2:R2"/>
    <mergeCell ref="A3:R3"/>
    <mergeCell ref="N7:N8"/>
    <mergeCell ref="O7:R7"/>
    <mergeCell ref="D5:R5"/>
    <mergeCell ref="I7:I8"/>
    <mergeCell ref="A5:A8"/>
  </mergeCells>
  <printOptions/>
  <pageMargins left="0" right="0" top="0" bottom="0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aleinikova</cp:lastModifiedBy>
  <cp:lastPrinted>2011-07-25T12:32:38Z</cp:lastPrinted>
  <dcterms:created xsi:type="dcterms:W3CDTF">2010-04-21T13:25:11Z</dcterms:created>
  <dcterms:modified xsi:type="dcterms:W3CDTF">2011-08-05T05:51:46Z</dcterms:modified>
  <cp:category/>
  <cp:version/>
  <cp:contentType/>
  <cp:contentStatus/>
</cp:coreProperties>
</file>