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на 01.10.2014" sheetId="1" r:id="rId1"/>
    <sheet name="Лист2" sheetId="2" r:id="rId2"/>
    <sheet name="Лист3" sheetId="3" r:id="rId3"/>
  </sheets>
  <definedNames>
    <definedName name="_xlnm.Print_Titles" localSheetId="0">'на 01.10.2014'!$6:$8</definedName>
  </definedNames>
  <calcPr fullCalcOnLoad="1"/>
</workbook>
</file>

<file path=xl/sharedStrings.xml><?xml version="1.0" encoding="utf-8"?>
<sst xmlns="http://schemas.openxmlformats.org/spreadsheetml/2006/main" count="242" uniqueCount="108">
  <si>
    <t>№ п/п</t>
  </si>
  <si>
    <t>федеральный бюджет</t>
  </si>
  <si>
    <t xml:space="preserve"> Бюджет города Азова</t>
  </si>
  <si>
    <t>X</t>
  </si>
  <si>
    <t xml:space="preserve">Итого по муниципальной программе            </t>
  </si>
  <si>
    <t>областной бюджет</t>
  </si>
  <si>
    <t>Ответственный исполнитель   (ФИО)</t>
  </si>
  <si>
    <t>1.1</t>
  </si>
  <si>
    <t>улучшение технического состояния многоквартирных домов</t>
  </si>
  <si>
    <t>1.2</t>
  </si>
  <si>
    <t>замена (модернизация) лифтов</t>
  </si>
  <si>
    <t>1.3</t>
  </si>
  <si>
    <t>улучшение состояния дворовых территорий многоквартирных домов</t>
  </si>
  <si>
    <t>Управление ЖКХ г. Азова 
(Дрозд Николай Иванович)</t>
  </si>
  <si>
    <t>Контрольное событие программы:
заменены лифты, отработавшие нормативный срок службы</t>
  </si>
  <si>
    <t xml:space="preserve">Подпрограмма 1. "Развитие жилищного хозяйства в городе Азове"      </t>
  </si>
  <si>
    <t xml:space="preserve">Подпрограмма 2. "Создание условий для обеспечения качественными коммунальными услугами населения города Азова"       </t>
  </si>
  <si>
    <t>2</t>
  </si>
  <si>
    <t>2.1</t>
  </si>
  <si>
    <t>Управление ЖКХ г. Азова 
(Соколов Александр Викторович)</t>
  </si>
  <si>
    <t>повышение удовлетворенности населения города Азова уровнем коммунального обслуживания; снижение уровня потерь при производстве, транспортировке и распределении коммунальных ресурсов</t>
  </si>
  <si>
    <t>2.1.1</t>
  </si>
  <si>
    <t>2.2</t>
  </si>
  <si>
    <t>2.2.2</t>
  </si>
  <si>
    <t>3</t>
  </si>
  <si>
    <t>2.3</t>
  </si>
  <si>
    <t xml:space="preserve">Основное мероприятие 2.3
Строительство и реконструкция сетей наружного освещения с  применением энергосберегающих технологий, включая разработку проектно-сметной документации
</t>
  </si>
  <si>
    <t>повышение  протяженности освещенных улиц города Азова</t>
  </si>
  <si>
    <t>Контрольное событие программы:
разработана проектно-сметная документация на строительство и реконструкцию объектов теплоэнергетики</t>
  </si>
  <si>
    <t>Контрольное событие программы: проведение капитального ремонта многоквартирных домов</t>
  </si>
  <si>
    <t>Контрольное событие программы:
проведение капитального ремонта дворовых территорий многоквартирных домов</t>
  </si>
  <si>
    <t>3.1</t>
  </si>
  <si>
    <t>3.2</t>
  </si>
  <si>
    <t xml:space="preserve">Основное мероприятие 3.2
Организация освещения улиц города
</t>
  </si>
  <si>
    <t>3.3</t>
  </si>
  <si>
    <t xml:space="preserve">Основное мероприятие 3.3
Прочие мероприятия по благоустройству территории города
</t>
  </si>
  <si>
    <t>увеличение фактически благоустроенной территории города</t>
  </si>
  <si>
    <t>4</t>
  </si>
  <si>
    <t>Подпрограмма 4. "Реконструкция муниципальной бани МП "Родничок"</t>
  </si>
  <si>
    <t>4.1</t>
  </si>
  <si>
    <t xml:space="preserve">Основное мероприятие 4.1
Проведение комплекса работ по реконструкции муниципальной бани МП «Родничок», расположенной по адресу ул. Измайлова, 71
</t>
  </si>
  <si>
    <t xml:space="preserve">Управление ЖКХ г. Азова (Авдошин Сергей Владимирович)
</t>
  </si>
  <si>
    <t>5</t>
  </si>
  <si>
    <t>5.1</t>
  </si>
  <si>
    <t>Подпрограмма 5. "Обеспечение реализации муниципальной программы"</t>
  </si>
  <si>
    <t>создание условий для реализации муниципальной программы в целом и реализации ее подпрограмм</t>
  </si>
  <si>
    <t>Контрольное событие программы: 
Освоение бюджетных средств и недопущение нецелевого использования бюджетных средств</t>
  </si>
  <si>
    <t xml:space="preserve">Контрольное событие программы: обеспечение освещения улиц города в темное время суток, содержание и ремонт сетей наружного освещения
</t>
  </si>
  <si>
    <t xml:space="preserve">Основное  мероприятие 1.1
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                  </t>
  </si>
  <si>
    <t xml:space="preserve">Основное мероприятие 1.3
Предоставление субсидий управляющим организациям, ТСЖ, ЖСК, жилищным или иным специализированным потребительским кооперативам на капитальный ремонт дворовых территорий, являющихся общим имуществом собственников помещений в многоквартирных домах
</t>
  </si>
  <si>
    <t xml:space="preserve">Основное  мероприятие 2.1
Строительство, реконструкция и капитальный ремонт объектов водопроводно-канализационного хозяйства, включая разработку проектно-сметной документации                 </t>
  </si>
  <si>
    <t>Мероприятие 2.2.2
 Разработка проектно-сметной документации</t>
  </si>
  <si>
    <t xml:space="preserve">Основное мероприятие 3.1
Благоустройство территории города
</t>
  </si>
  <si>
    <t>Основное мероприятие 5.1
Обеспечение деятельности Управления жилищно-коммунального хозяйства администрации города Азова</t>
  </si>
  <si>
    <t xml:space="preserve">Контрольное событие программы: Завершение реконструкции муниципальной бани МП «Родничок»
</t>
  </si>
  <si>
    <t xml:space="preserve">Контрольное событие программы: проведение работ по озеленению территории города на площади не менее 7,7 га; проведение работ по уборке территории города, за исключением дорог, на площади не менее   35,3 тыс. м2
</t>
  </si>
  <si>
    <t xml:space="preserve">Контрольное событие программы:  проведение городского смотра-конкурса на звание "Территория образцового содержания", обустройство, с приобретением и установкой  оборудования, не менее чем на 5 детских площадках; проведение отлова не менее  651 бродячих животных; выполнение барьерной обработки: дератизации и дезинсекции от клещей и комаров на площади не менее 66,6 га, очистка от заиления водоотводящих каналов в северо-западной зоне города, проведение ремонта не менее  309 объектов малых архитектурных форм, обустройство и ремонт не менее 17 контейнерных площадок, проведение уборки  территории городского пляжа на площади не менее 18,1 тыс. м2
</t>
  </si>
  <si>
    <t xml:space="preserve">Подпрограмма 3. "Развитие благоустройства территории города Азова" </t>
  </si>
  <si>
    <t>Департамент имущественных отношений, потребительского рынка и малого бизнеса администрации города Азова  (Лутова Инесса Георгиевна)</t>
  </si>
  <si>
    <t>Контрольное событие программы:
завершение реконструкции двух объектов сетей наружного освещения</t>
  </si>
  <si>
    <t>МБУ г. Азова "Чистый город" (Перковец Владимир Иванович)</t>
  </si>
  <si>
    <t>1.4</t>
  </si>
  <si>
    <t xml:space="preserve">Основное мероприятие 1.4
Уплата взносов на капитальный ремонт общего имущества в части муниципальных жилых и нежилых помещений многоквартирных домов
</t>
  </si>
  <si>
    <t>Контрольное событие программы: уплата взносов на капитальный ремонт общего имущества</t>
  </si>
  <si>
    <t>Мероприятие 2.1.3 Разработка проектно-сметной документации</t>
  </si>
  <si>
    <t>Основное мероприятие 3.4 Развитие материальной базы города Азова в сфере обращения с твердыми бытовыми отходами, включая приобретенение бункеров (бункеров-наопителей) для сбора твердых бытовых отходов</t>
  </si>
  <si>
    <t>Мероприятие 2.4 Мероприятия по обеспечению резервными источниками электроснабжения объектов жизнеобеспечения</t>
  </si>
  <si>
    <t>2.1.3</t>
  </si>
  <si>
    <t>2.3.1</t>
  </si>
  <si>
    <t>2.4</t>
  </si>
  <si>
    <t>3.4</t>
  </si>
  <si>
    <t>Х</t>
  </si>
  <si>
    <t xml:space="preserve">Контрольное событие программы: разработана проектно-сметная документация на строительство и реконструкцию объектов водопроводно-канализационного хозяйства
</t>
  </si>
  <si>
    <t>Администрация города Азова (Авдошин Сергей Владимирович)</t>
  </si>
  <si>
    <t>улучшение экологической обстановки</t>
  </si>
  <si>
    <t>повышение удовлетворенности населения города Азова уровнем коммунального обслуживания</t>
  </si>
  <si>
    <t>обеспечение проведения капитального ремонта общего имущества в части муниципальных жилых и нежилых помещений в многоквартирных домах на территории города Азова</t>
  </si>
  <si>
    <t>финансововое оздоровление МП «Родничок» за счет увеличения объема предоставления услуг при снижении расходов на энергоресурсы</t>
  </si>
  <si>
    <t xml:space="preserve">Основное мероприятие 1.2
Предоставление субсидий управляющим организациям, ТСЖ, ЖСК, жилищным или иным специализированным потребительским кооперативам на замену и модернизацию лифтов, отработавших нормативный срок службы
</t>
  </si>
  <si>
    <t>Основное мероприятие 2.2
Строительство, реконструкция и капитальный ремонт муниципальных объектов теплоэнергетики, включая разработку проектно-сметной документации</t>
  </si>
  <si>
    <t>2.5</t>
  </si>
  <si>
    <t>Мероприятие 2.5 Субсидии МУП "Теплоэнерго" на погашение кредиторской задолженности за потребленный газ и услуги по его передаче, сложившейся по состоянию на 1 мая 2014г.</t>
  </si>
  <si>
    <t>Контрольное событие программы: 
погашение кредиторской задолженности</t>
  </si>
  <si>
    <t>улучшение показателей надежности объектов теплоснабжения города Азова</t>
  </si>
  <si>
    <t>Контрольное событие программы: приобрести 4 бункера (бункера накопителя) для сбора твердых бытовых отходовов</t>
  </si>
  <si>
    <t>Отчет об исполнении плана реализации</t>
  </si>
  <si>
    <t>муниципальной  программы города Азова "Обеспечение качественными жилищно-коммунальными услугами населения и развитие благоустройства города Азова" на 2014 год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</si>
  <si>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</si>
  <si>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</si>
  <si>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</si>
  <si>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</si>
  <si>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программы</t>
  </si>
  <si>
    <t>Расходы бюджета города Азова на реализацию муниципальной программы, тыс. руб.</t>
  </si>
  <si>
    <t>Заместитель главы администрации -</t>
  </si>
  <si>
    <t>начальник Управления ЖКХ</t>
  </si>
  <si>
    <t>С.В. Авдошин</t>
  </si>
  <si>
    <t>Литвинова Н.П.</t>
  </si>
  <si>
    <t>(86342) 4 03 50</t>
  </si>
  <si>
    <t>по состоянию на 01.10.2014г.</t>
  </si>
  <si>
    <t>факт на 01.10.2014</t>
  </si>
  <si>
    <t>Заключено контрактов на 01.10.2014г., тыс. руб.</t>
  </si>
  <si>
    <t xml:space="preserve">Контрольное событие программы: приобретение двух резервных источников электроснабжения
</t>
  </si>
  <si>
    <t>2.1.2</t>
  </si>
  <si>
    <t>Мероприятие.2.1.1
Строительство и реконструкция муниципальных объектов водопроводно-канализационного хозяйства</t>
  </si>
  <si>
    <t>Контрольное событие программы:
завершение строительства водовода от ВНС-2 до Юго-Восточной промзоны</t>
  </si>
  <si>
    <t>Мероприятие.2.1.2
Капитальный ремонт муниципальных объектов водопроводно-канализационного хозяйства</t>
  </si>
  <si>
    <t>Контрольное событие программы:
начат капитальный ремонт канализационной сети методом санации в г. Азове Ростовской области</t>
  </si>
  <si>
    <t>Мероприятие 2.3.1 Строительство и реконструкция сетей наружного освещения с применением энергосберегающих технологий, из них:                                         
субсидия на осуществление капитальных вложений в объекты капитального строительства муниципальной собственности города Азова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</si>
</sst>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mmm/yyyy"/>
    <numFmt numFmtId="17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9" fontId="42" fillId="0" borderId="1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169" fontId="42" fillId="0" borderId="10" xfId="0" applyNumberFormat="1" applyFont="1" applyBorder="1" applyAlignment="1">
      <alignment horizontal="right" vertical="top"/>
    </xf>
    <xf numFmtId="1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9" fontId="42" fillId="0" borderId="10" xfId="0" applyNumberFormat="1" applyFont="1" applyFill="1" applyBorder="1" applyAlignment="1">
      <alignment vertical="top"/>
    </xf>
    <xf numFmtId="17" fontId="3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169" fontId="3" fillId="33" borderId="10" xfId="0" applyNumberFormat="1" applyFont="1" applyFill="1" applyBorder="1" applyAlignment="1">
      <alignment horizontal="center" vertical="top" wrapText="1"/>
    </xf>
    <xf numFmtId="169" fontId="42" fillId="33" borderId="10" xfId="0" applyNumberFormat="1" applyFont="1" applyFill="1" applyBorder="1" applyAlignment="1">
      <alignment vertical="top"/>
    </xf>
    <xf numFmtId="169" fontId="42" fillId="0" borderId="10" xfId="0" applyNumberFormat="1" applyFont="1" applyFill="1" applyBorder="1" applyAlignment="1">
      <alignment horizontal="right" vertical="top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42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49.00390625" style="0" customWidth="1"/>
    <col min="3" max="3" width="17.8515625" style="0" customWidth="1"/>
    <col min="4" max="4" width="24.8515625" style="0" customWidth="1"/>
    <col min="5" max="5" width="13.421875" style="0" customWidth="1"/>
    <col min="6" max="6" width="16.57421875" style="0" customWidth="1"/>
    <col min="7" max="7" width="16.7109375" style="0" customWidth="1"/>
    <col min="8" max="8" width="12.421875" style="0" hidden="1" customWidth="1"/>
    <col min="9" max="9" width="9.140625" style="0" hidden="1" customWidth="1"/>
    <col min="10" max="10" width="13.00390625" style="0" hidden="1" customWidth="1"/>
    <col min="11" max="11" width="14.421875" style="0" customWidth="1"/>
    <col min="12" max="12" width="15.00390625" style="0" customWidth="1"/>
    <col min="13" max="13" width="9.28125" style="0" bestFit="1" customWidth="1"/>
  </cols>
  <sheetData>
    <row r="1" spans="2:10" ht="15.75">
      <c r="B1" s="11"/>
      <c r="C1" s="11"/>
      <c r="D1" s="11"/>
      <c r="E1" s="11"/>
      <c r="F1" s="11"/>
      <c r="G1" s="11"/>
      <c r="H1" s="11"/>
      <c r="I1" s="11"/>
      <c r="J1" s="11"/>
    </row>
    <row r="2" spans="1:12" ht="18.75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1.25" customHeight="1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1" customHeight="1">
      <c r="A4" s="33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ht="15.75">
      <c r="A5" s="1"/>
    </row>
    <row r="6" spans="1:12" ht="60.75" customHeight="1">
      <c r="A6" s="36" t="s">
        <v>0</v>
      </c>
      <c r="B6" s="36" t="s">
        <v>87</v>
      </c>
      <c r="C6" s="36" t="s">
        <v>6</v>
      </c>
      <c r="D6" s="36" t="s">
        <v>88</v>
      </c>
      <c r="E6" s="36" t="s">
        <v>89</v>
      </c>
      <c r="F6" s="36" t="s">
        <v>90</v>
      </c>
      <c r="G6" s="37" t="s">
        <v>92</v>
      </c>
      <c r="H6" s="37"/>
      <c r="I6" s="37"/>
      <c r="J6" s="37"/>
      <c r="K6" s="37"/>
      <c r="L6" s="34" t="s">
        <v>100</v>
      </c>
    </row>
    <row r="7" spans="1:12" ht="51.75" customHeight="1">
      <c r="A7" s="36"/>
      <c r="B7" s="36"/>
      <c r="C7" s="36"/>
      <c r="D7" s="36"/>
      <c r="E7" s="36"/>
      <c r="F7" s="36"/>
      <c r="G7" s="2" t="s">
        <v>91</v>
      </c>
      <c r="H7" s="2" t="s">
        <v>5</v>
      </c>
      <c r="I7" s="2" t="s">
        <v>1</v>
      </c>
      <c r="J7" s="2" t="s">
        <v>2</v>
      </c>
      <c r="K7" s="27" t="s">
        <v>99</v>
      </c>
      <c r="L7" s="34"/>
    </row>
    <row r="8" spans="1:12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/>
      <c r="I8" s="2"/>
      <c r="J8" s="2"/>
      <c r="K8" s="14">
        <v>8</v>
      </c>
      <c r="L8" s="14">
        <v>9</v>
      </c>
    </row>
    <row r="9" spans="1:12" ht="36" customHeight="1">
      <c r="A9" s="2">
        <v>1</v>
      </c>
      <c r="B9" s="3" t="s">
        <v>15</v>
      </c>
      <c r="C9" s="2"/>
      <c r="D9" s="2"/>
      <c r="E9" s="2"/>
      <c r="F9" s="2"/>
      <c r="G9" s="6">
        <f aca="true" t="shared" si="0" ref="G9:L9">+G10+G12+G14+G16</f>
        <v>47348</v>
      </c>
      <c r="H9" s="6">
        <f t="shared" si="0"/>
        <v>28782.6</v>
      </c>
      <c r="I9" s="6">
        <f t="shared" si="0"/>
        <v>0</v>
      </c>
      <c r="J9" s="6">
        <f t="shared" si="0"/>
        <v>18565.4</v>
      </c>
      <c r="K9" s="6">
        <f t="shared" si="0"/>
        <v>24093.3</v>
      </c>
      <c r="L9" s="6">
        <f t="shared" si="0"/>
        <v>45184.99999999999</v>
      </c>
    </row>
    <row r="10" spans="1:12" ht="159.75" customHeight="1">
      <c r="A10" s="5" t="s">
        <v>7</v>
      </c>
      <c r="B10" s="3" t="s">
        <v>48</v>
      </c>
      <c r="C10" s="2" t="s">
        <v>13</v>
      </c>
      <c r="D10" s="2" t="s">
        <v>8</v>
      </c>
      <c r="E10" s="4">
        <v>41640</v>
      </c>
      <c r="F10" s="4">
        <v>42004</v>
      </c>
      <c r="G10" s="6">
        <f>+H10+I10+J10</f>
        <v>23627.800000000003</v>
      </c>
      <c r="H10" s="6">
        <v>17397.2</v>
      </c>
      <c r="I10" s="6">
        <v>0</v>
      </c>
      <c r="J10" s="6">
        <v>6230.6</v>
      </c>
      <c r="K10" s="28">
        <f>2977.1+6123.2</f>
        <v>9100.3</v>
      </c>
      <c r="L10" s="29">
        <v>23627.8</v>
      </c>
    </row>
    <row r="11" spans="1:12" ht="38.25" customHeight="1">
      <c r="A11" s="5"/>
      <c r="B11" s="3" t="s">
        <v>29</v>
      </c>
      <c r="C11" s="3"/>
      <c r="D11" s="3"/>
      <c r="E11" s="6" t="s">
        <v>71</v>
      </c>
      <c r="F11" s="4"/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</row>
    <row r="12" spans="1:12" ht="111.75" customHeight="1">
      <c r="A12" s="5" t="s">
        <v>9</v>
      </c>
      <c r="B12" s="3" t="s">
        <v>78</v>
      </c>
      <c r="C12" s="2" t="s">
        <v>13</v>
      </c>
      <c r="D12" s="2" t="s">
        <v>10</v>
      </c>
      <c r="E12" s="4">
        <v>41640</v>
      </c>
      <c r="F12" s="4">
        <v>42004</v>
      </c>
      <c r="G12" s="6">
        <f>+H12+I12+J12</f>
        <v>15440</v>
      </c>
      <c r="H12" s="6">
        <v>11385.4</v>
      </c>
      <c r="I12" s="6">
        <v>0</v>
      </c>
      <c r="J12" s="6">
        <v>4054.6</v>
      </c>
      <c r="K12" s="22">
        <f>3720.7+11272.3</f>
        <v>14993</v>
      </c>
      <c r="L12" s="30">
        <f>3760.2+11385.4</f>
        <v>15145.599999999999</v>
      </c>
    </row>
    <row r="13" spans="1:12" ht="56.25" customHeight="1">
      <c r="A13" s="5"/>
      <c r="B13" s="3" t="s">
        <v>14</v>
      </c>
      <c r="C13" s="3"/>
      <c r="D13" s="3"/>
      <c r="E13" s="6" t="s">
        <v>71</v>
      </c>
      <c r="F13" s="15"/>
      <c r="G13" s="6" t="s">
        <v>71</v>
      </c>
      <c r="H13" s="6" t="s">
        <v>71</v>
      </c>
      <c r="I13" s="6" t="s">
        <v>71</v>
      </c>
      <c r="J13" s="6" t="s">
        <v>71</v>
      </c>
      <c r="K13" s="6" t="s">
        <v>71</v>
      </c>
      <c r="L13" s="6" t="s">
        <v>71</v>
      </c>
    </row>
    <row r="14" spans="1:12" ht="128.25" customHeight="1">
      <c r="A14" s="5" t="s">
        <v>11</v>
      </c>
      <c r="B14" s="3" t="s">
        <v>49</v>
      </c>
      <c r="C14" s="2" t="s">
        <v>13</v>
      </c>
      <c r="D14" s="2" t="s">
        <v>12</v>
      </c>
      <c r="E14" s="4">
        <v>41640</v>
      </c>
      <c r="F14" s="4">
        <v>42004</v>
      </c>
      <c r="G14" s="6">
        <f>+H14+I14+J14</f>
        <v>6415.6</v>
      </c>
      <c r="H14" s="6">
        <v>0</v>
      </c>
      <c r="I14" s="6">
        <v>0</v>
      </c>
      <c r="J14" s="6">
        <v>6415.6</v>
      </c>
      <c r="K14" s="17">
        <v>0</v>
      </c>
      <c r="L14" s="17">
        <v>6411.6</v>
      </c>
    </row>
    <row r="15" spans="1:12" ht="55.5" customHeight="1">
      <c r="A15" s="5"/>
      <c r="B15" s="3" t="s">
        <v>30</v>
      </c>
      <c r="C15" s="3"/>
      <c r="D15" s="3"/>
      <c r="E15" s="6" t="s">
        <v>71</v>
      </c>
      <c r="F15" s="15"/>
      <c r="G15" s="6" t="s">
        <v>71</v>
      </c>
      <c r="H15" s="6" t="s">
        <v>71</v>
      </c>
      <c r="I15" s="6" t="s">
        <v>71</v>
      </c>
      <c r="J15" s="6" t="s">
        <v>71</v>
      </c>
      <c r="K15" s="6" t="s">
        <v>71</v>
      </c>
      <c r="L15" s="6" t="s">
        <v>71</v>
      </c>
    </row>
    <row r="16" spans="1:12" ht="147" customHeight="1">
      <c r="A16" s="5" t="s">
        <v>61</v>
      </c>
      <c r="B16" s="3" t="s">
        <v>62</v>
      </c>
      <c r="C16" s="2" t="s">
        <v>13</v>
      </c>
      <c r="D16" s="2" t="s">
        <v>76</v>
      </c>
      <c r="E16" s="4">
        <v>41791</v>
      </c>
      <c r="F16" s="4">
        <v>42004</v>
      </c>
      <c r="G16" s="6">
        <f>+H16+I16+J16</f>
        <v>1864.6</v>
      </c>
      <c r="H16" s="6">
        <v>0</v>
      </c>
      <c r="I16" s="6">
        <v>0</v>
      </c>
      <c r="J16" s="6">
        <v>1864.6</v>
      </c>
      <c r="K16" s="17">
        <v>0</v>
      </c>
      <c r="L16" s="22">
        <v>0</v>
      </c>
    </row>
    <row r="17" spans="1:12" ht="56.25" customHeight="1">
      <c r="A17" s="5"/>
      <c r="B17" s="3" t="s">
        <v>63</v>
      </c>
      <c r="C17" s="3"/>
      <c r="D17" s="3"/>
      <c r="E17" s="6" t="s">
        <v>71</v>
      </c>
      <c r="F17" s="15"/>
      <c r="G17" s="6" t="s">
        <v>71</v>
      </c>
      <c r="H17" s="6" t="s">
        <v>71</v>
      </c>
      <c r="I17" s="6" t="s">
        <v>71</v>
      </c>
      <c r="J17" s="6" t="s">
        <v>71</v>
      </c>
      <c r="K17" s="6" t="s">
        <v>71</v>
      </c>
      <c r="L17" s="6" t="s">
        <v>71</v>
      </c>
    </row>
    <row r="18" spans="1:12" ht="54.75" customHeight="1">
      <c r="A18" s="5" t="s">
        <v>17</v>
      </c>
      <c r="B18" s="3" t="s">
        <v>16</v>
      </c>
      <c r="C18" s="2"/>
      <c r="D18" s="2"/>
      <c r="E18" s="2"/>
      <c r="F18" s="2"/>
      <c r="G18" s="6">
        <f aca="true" t="shared" si="1" ref="G18:L18">+G19+G26+G29+G32+G34</f>
        <v>150144</v>
      </c>
      <c r="H18" s="6">
        <f t="shared" si="1"/>
        <v>98101.4</v>
      </c>
      <c r="I18" s="6">
        <f t="shared" si="1"/>
        <v>0</v>
      </c>
      <c r="J18" s="6">
        <f t="shared" si="1"/>
        <v>52042.600000000006</v>
      </c>
      <c r="K18" s="6">
        <f t="shared" si="1"/>
        <v>110356.40000000001</v>
      </c>
      <c r="L18" s="6">
        <f t="shared" si="1"/>
        <v>112930.40000000001</v>
      </c>
    </row>
    <row r="19" spans="1:12" ht="84.75" customHeight="1">
      <c r="A19" s="5" t="s">
        <v>18</v>
      </c>
      <c r="B19" s="3" t="s">
        <v>50</v>
      </c>
      <c r="C19" s="2"/>
      <c r="D19" s="2"/>
      <c r="E19" s="2"/>
      <c r="F19" s="2"/>
      <c r="G19" s="6">
        <f>+G20+G24+G22</f>
        <v>54509.3</v>
      </c>
      <c r="H19" s="6">
        <f>+H20+H24+H22</f>
        <v>49647.4</v>
      </c>
      <c r="I19" s="6">
        <f>+I20+I24</f>
        <v>0</v>
      </c>
      <c r="J19" s="6">
        <f>+J20+J24+J22</f>
        <v>4861.900000000001</v>
      </c>
      <c r="K19" s="6">
        <f>+K20+K24</f>
        <v>18021.8</v>
      </c>
      <c r="L19" s="6">
        <f>+L20+L24</f>
        <v>18021.8</v>
      </c>
    </row>
    <row r="20" spans="1:12" ht="165" customHeight="1">
      <c r="A20" s="5" t="s">
        <v>21</v>
      </c>
      <c r="B20" s="3" t="s">
        <v>103</v>
      </c>
      <c r="C20" s="2" t="s">
        <v>19</v>
      </c>
      <c r="D20" s="2" t="s">
        <v>20</v>
      </c>
      <c r="E20" s="4">
        <v>41640</v>
      </c>
      <c r="F20" s="4">
        <v>42004</v>
      </c>
      <c r="G20" s="6">
        <f>+H20+I20+J20</f>
        <v>17147.3</v>
      </c>
      <c r="H20" s="6">
        <v>12927</v>
      </c>
      <c r="I20" s="6">
        <v>0</v>
      </c>
      <c r="J20" s="6">
        <v>4220.3</v>
      </c>
      <c r="K20" s="17">
        <v>15413.8</v>
      </c>
      <c r="L20" s="22">
        <v>15413.8</v>
      </c>
    </row>
    <row r="21" spans="1:12" ht="63.75" customHeight="1">
      <c r="A21" s="5"/>
      <c r="B21" s="3" t="s">
        <v>104</v>
      </c>
      <c r="C21" s="3"/>
      <c r="D21" s="3"/>
      <c r="E21" s="6" t="s">
        <v>71</v>
      </c>
      <c r="F21" s="3"/>
      <c r="G21" s="6" t="s">
        <v>71</v>
      </c>
      <c r="H21" s="6" t="s">
        <v>71</v>
      </c>
      <c r="I21" s="6" t="s">
        <v>71</v>
      </c>
      <c r="J21" s="6" t="s">
        <v>71</v>
      </c>
      <c r="K21" s="6" t="s">
        <v>71</v>
      </c>
      <c r="L21" s="6" t="s">
        <v>71</v>
      </c>
    </row>
    <row r="22" spans="1:12" ht="163.5" customHeight="1">
      <c r="A22" s="5" t="s">
        <v>102</v>
      </c>
      <c r="B22" s="3" t="s">
        <v>105</v>
      </c>
      <c r="C22" s="2" t="s">
        <v>19</v>
      </c>
      <c r="D22" s="2" t="s">
        <v>20</v>
      </c>
      <c r="E22" s="4">
        <v>41913</v>
      </c>
      <c r="F22" s="4">
        <v>42004</v>
      </c>
      <c r="G22" s="6">
        <f>+H22+I22+J22</f>
        <v>34754</v>
      </c>
      <c r="H22" s="6">
        <v>34754</v>
      </c>
      <c r="I22" s="6">
        <v>0</v>
      </c>
      <c r="J22" s="6">
        <v>0</v>
      </c>
      <c r="K22" s="17">
        <v>0</v>
      </c>
      <c r="L22" s="6">
        <f>34754</f>
        <v>34754</v>
      </c>
    </row>
    <row r="23" spans="1:12" ht="63.75" customHeight="1">
      <c r="A23" s="5"/>
      <c r="B23" s="3" t="s">
        <v>106</v>
      </c>
      <c r="C23" s="3"/>
      <c r="D23" s="3"/>
      <c r="E23" s="6" t="s">
        <v>71</v>
      </c>
      <c r="F23" s="3"/>
      <c r="G23" s="6" t="s">
        <v>71</v>
      </c>
      <c r="H23" s="6" t="s">
        <v>71</v>
      </c>
      <c r="I23" s="6" t="s">
        <v>71</v>
      </c>
      <c r="J23" s="6" t="s">
        <v>71</v>
      </c>
      <c r="K23" s="6" t="s">
        <v>71</v>
      </c>
      <c r="L23" s="6" t="s">
        <v>71</v>
      </c>
    </row>
    <row r="24" spans="1:12" ht="166.5" customHeight="1">
      <c r="A24" s="5" t="s">
        <v>67</v>
      </c>
      <c r="B24" s="3" t="s">
        <v>64</v>
      </c>
      <c r="C24" s="2" t="s">
        <v>19</v>
      </c>
      <c r="D24" s="2" t="s">
        <v>20</v>
      </c>
      <c r="E24" s="23">
        <v>41791</v>
      </c>
      <c r="F24" s="4">
        <v>42004</v>
      </c>
      <c r="G24" s="6">
        <f>+H24+I24+J24</f>
        <v>2608</v>
      </c>
      <c r="H24" s="6">
        <v>1966.4</v>
      </c>
      <c r="I24" s="6">
        <v>0</v>
      </c>
      <c r="J24" s="6">
        <v>641.6</v>
      </c>
      <c r="K24" s="17">
        <f>641.6+1966.4</f>
        <v>2608</v>
      </c>
      <c r="L24" s="17">
        <v>2608</v>
      </c>
    </row>
    <row r="25" spans="1:12" ht="65.25" customHeight="1">
      <c r="A25" s="5"/>
      <c r="B25" s="12" t="s">
        <v>72</v>
      </c>
      <c r="C25" s="3"/>
      <c r="D25" s="3"/>
      <c r="E25" s="6" t="s">
        <v>71</v>
      </c>
      <c r="F25" s="6"/>
      <c r="G25" s="6" t="s">
        <v>71</v>
      </c>
      <c r="H25" s="6" t="s">
        <v>71</v>
      </c>
      <c r="I25" s="6" t="s">
        <v>71</v>
      </c>
      <c r="J25" s="6" t="s">
        <v>71</v>
      </c>
      <c r="K25" s="6" t="s">
        <v>71</v>
      </c>
      <c r="L25" s="6" t="s">
        <v>71</v>
      </c>
    </row>
    <row r="26" spans="1:12" ht="102.75" customHeight="1">
      <c r="A26" s="5" t="s">
        <v>22</v>
      </c>
      <c r="B26" s="3" t="s">
        <v>79</v>
      </c>
      <c r="C26" s="3"/>
      <c r="D26" s="3"/>
      <c r="E26" s="3"/>
      <c r="F26" s="15"/>
      <c r="G26" s="6">
        <f aca="true" t="shared" si="2" ref="G26:L26">+G27</f>
        <v>1795.1</v>
      </c>
      <c r="H26" s="6">
        <f t="shared" si="2"/>
        <v>1353.5</v>
      </c>
      <c r="I26" s="6">
        <f t="shared" si="2"/>
        <v>0</v>
      </c>
      <c r="J26" s="6">
        <f t="shared" si="2"/>
        <v>441.6</v>
      </c>
      <c r="K26" s="6">
        <f t="shared" si="2"/>
        <v>1795.1</v>
      </c>
      <c r="L26" s="6">
        <f t="shared" si="2"/>
        <v>1795.1</v>
      </c>
    </row>
    <row r="27" spans="1:12" ht="165.75" customHeight="1">
      <c r="A27" s="5" t="s">
        <v>23</v>
      </c>
      <c r="B27" s="3" t="s">
        <v>51</v>
      </c>
      <c r="C27" s="2" t="s">
        <v>19</v>
      </c>
      <c r="D27" s="2" t="s">
        <v>20</v>
      </c>
      <c r="E27" s="20">
        <v>41791</v>
      </c>
      <c r="F27" s="4">
        <v>38352</v>
      </c>
      <c r="G27" s="6">
        <f>+H27+I27+J27</f>
        <v>1795.1</v>
      </c>
      <c r="H27" s="6">
        <v>1353.5</v>
      </c>
      <c r="I27" s="6">
        <v>0</v>
      </c>
      <c r="J27" s="6">
        <v>441.6</v>
      </c>
      <c r="K27" s="17">
        <v>1795.1</v>
      </c>
      <c r="L27" s="17">
        <v>1795.1</v>
      </c>
    </row>
    <row r="28" spans="1:12" ht="63" customHeight="1">
      <c r="A28" s="5"/>
      <c r="B28" s="3" t="s">
        <v>28</v>
      </c>
      <c r="C28" s="2"/>
      <c r="D28" s="2"/>
      <c r="E28" s="6" t="s">
        <v>71</v>
      </c>
      <c r="F28" s="4"/>
      <c r="G28" s="6" t="s">
        <v>71</v>
      </c>
      <c r="H28" s="6" t="s">
        <v>71</v>
      </c>
      <c r="I28" s="6" t="s">
        <v>71</v>
      </c>
      <c r="J28" s="6" t="s">
        <v>71</v>
      </c>
      <c r="K28" s="6" t="s">
        <v>71</v>
      </c>
      <c r="L28" s="6" t="s">
        <v>71</v>
      </c>
    </row>
    <row r="29" spans="1:12" ht="100.5" customHeight="1">
      <c r="A29" s="5" t="s">
        <v>25</v>
      </c>
      <c r="B29" s="3" t="s">
        <v>26</v>
      </c>
      <c r="C29" s="2"/>
      <c r="D29" s="2"/>
      <c r="E29" s="2"/>
      <c r="F29" s="4"/>
      <c r="G29" s="6">
        <f aca="true" t="shared" si="3" ref="G29:L29">+G30</f>
        <v>1315</v>
      </c>
      <c r="H29" s="6">
        <f t="shared" si="3"/>
        <v>0</v>
      </c>
      <c r="I29" s="6">
        <f t="shared" si="3"/>
        <v>0</v>
      </c>
      <c r="J29" s="6">
        <f t="shared" si="3"/>
        <v>1315</v>
      </c>
      <c r="K29" s="6">
        <f t="shared" si="3"/>
        <v>1314.9</v>
      </c>
      <c r="L29" s="6">
        <f t="shared" si="3"/>
        <v>1314.9</v>
      </c>
    </row>
    <row r="30" spans="1:12" ht="119.25" customHeight="1">
      <c r="A30" s="5" t="s">
        <v>68</v>
      </c>
      <c r="B30" s="16" t="s">
        <v>107</v>
      </c>
      <c r="C30" s="2" t="s">
        <v>60</v>
      </c>
      <c r="D30" s="2" t="s">
        <v>27</v>
      </c>
      <c r="E30" s="4">
        <v>41640</v>
      </c>
      <c r="F30" s="4">
        <v>42004</v>
      </c>
      <c r="G30" s="28">
        <f>+H30+I30+J30</f>
        <v>1315</v>
      </c>
      <c r="H30" s="6">
        <v>0</v>
      </c>
      <c r="I30" s="6">
        <v>0</v>
      </c>
      <c r="J30" s="6">
        <v>1315</v>
      </c>
      <c r="K30" s="17">
        <v>1314.9</v>
      </c>
      <c r="L30" s="17">
        <v>1314.9</v>
      </c>
    </row>
    <row r="31" spans="1:12" ht="57.75" customHeight="1">
      <c r="A31" s="5"/>
      <c r="B31" s="9" t="s">
        <v>59</v>
      </c>
      <c r="C31" s="3"/>
      <c r="D31" s="3"/>
      <c r="E31" s="6" t="s">
        <v>71</v>
      </c>
      <c r="F31" s="6"/>
      <c r="G31" s="6" t="s">
        <v>71</v>
      </c>
      <c r="H31" s="6" t="s">
        <v>71</v>
      </c>
      <c r="I31" s="6" t="s">
        <v>71</v>
      </c>
      <c r="J31" s="6" t="s">
        <v>71</v>
      </c>
      <c r="K31" s="6" t="s">
        <v>71</v>
      </c>
      <c r="L31" s="6" t="s">
        <v>71</v>
      </c>
    </row>
    <row r="32" spans="1:12" ht="85.5" customHeight="1">
      <c r="A32" s="5" t="s">
        <v>69</v>
      </c>
      <c r="B32" s="16" t="s">
        <v>66</v>
      </c>
      <c r="C32" s="2" t="s">
        <v>60</v>
      </c>
      <c r="D32" s="2" t="s">
        <v>75</v>
      </c>
      <c r="E32" s="23">
        <v>41791</v>
      </c>
      <c r="F32" s="4">
        <v>42004</v>
      </c>
      <c r="G32" s="6">
        <f>+H32+I32+J32</f>
        <v>3300</v>
      </c>
      <c r="H32" s="6">
        <v>2488.2</v>
      </c>
      <c r="I32" s="6">
        <v>0</v>
      </c>
      <c r="J32" s="6">
        <v>811.8</v>
      </c>
      <c r="K32" s="17">
        <v>0</v>
      </c>
      <c r="L32" s="17">
        <v>2574</v>
      </c>
    </row>
    <row r="33" spans="1:12" ht="39" customHeight="1">
      <c r="A33" s="5"/>
      <c r="B33" s="13" t="s">
        <v>101</v>
      </c>
      <c r="C33" s="3"/>
      <c r="D33" s="3"/>
      <c r="E33" s="6" t="s">
        <v>71</v>
      </c>
      <c r="F33" s="15"/>
      <c r="G33" s="6" t="s">
        <v>71</v>
      </c>
      <c r="H33" s="6" t="s">
        <v>71</v>
      </c>
      <c r="I33" s="6" t="s">
        <v>71</v>
      </c>
      <c r="J33" s="6" t="s">
        <v>71</v>
      </c>
      <c r="K33" s="6" t="s">
        <v>71</v>
      </c>
      <c r="L33" s="6" t="s">
        <v>71</v>
      </c>
    </row>
    <row r="34" spans="1:12" ht="72.75" customHeight="1">
      <c r="A34" s="5" t="s">
        <v>80</v>
      </c>
      <c r="B34" s="13" t="s">
        <v>81</v>
      </c>
      <c r="C34" s="2" t="s">
        <v>73</v>
      </c>
      <c r="D34" s="18" t="s">
        <v>83</v>
      </c>
      <c r="E34" s="20">
        <v>41817</v>
      </c>
      <c r="F34" s="20">
        <v>41823</v>
      </c>
      <c r="G34" s="6">
        <f>+H34+I34+J34</f>
        <v>89224.6</v>
      </c>
      <c r="H34" s="6">
        <v>44612.3</v>
      </c>
      <c r="I34" s="6">
        <v>0</v>
      </c>
      <c r="J34" s="6">
        <v>44612.3</v>
      </c>
      <c r="K34" s="31">
        <v>89224.6</v>
      </c>
      <c r="L34" s="19">
        <f>44612.3+44612.3</f>
        <v>89224.6</v>
      </c>
    </row>
    <row r="35" spans="1:12" ht="45" customHeight="1">
      <c r="A35" s="5"/>
      <c r="B35" s="24" t="s">
        <v>82</v>
      </c>
      <c r="C35" s="2"/>
      <c r="D35" s="18"/>
      <c r="E35" s="6" t="s">
        <v>71</v>
      </c>
      <c r="F35" s="4"/>
      <c r="G35" s="6" t="s">
        <v>71</v>
      </c>
      <c r="H35" s="6" t="s">
        <v>71</v>
      </c>
      <c r="I35" s="6" t="s">
        <v>71</v>
      </c>
      <c r="J35" s="6" t="s">
        <v>71</v>
      </c>
      <c r="K35" s="6" t="s">
        <v>71</v>
      </c>
      <c r="L35" s="6" t="s">
        <v>71</v>
      </c>
    </row>
    <row r="36" spans="1:12" ht="37.5" customHeight="1">
      <c r="A36" s="5" t="s">
        <v>24</v>
      </c>
      <c r="B36" s="3" t="s">
        <v>57</v>
      </c>
      <c r="C36" s="2"/>
      <c r="D36" s="2"/>
      <c r="E36" s="2"/>
      <c r="F36" s="4"/>
      <c r="G36" s="6">
        <f aca="true" t="shared" si="4" ref="G36:L36">+G37+G39+G41+G43</f>
        <v>57984.2</v>
      </c>
      <c r="H36" s="6">
        <f t="shared" si="4"/>
        <v>473</v>
      </c>
      <c r="I36" s="6">
        <f t="shared" si="4"/>
        <v>0</v>
      </c>
      <c r="J36" s="6">
        <f t="shared" si="4"/>
        <v>57511.2</v>
      </c>
      <c r="K36" s="6">
        <f t="shared" si="4"/>
        <v>41005.2</v>
      </c>
      <c r="L36" s="6">
        <f t="shared" si="4"/>
        <v>51400.09999999999</v>
      </c>
    </row>
    <row r="37" spans="1:12" ht="85.5" customHeight="1">
      <c r="A37" s="5" t="s">
        <v>31</v>
      </c>
      <c r="B37" s="3" t="s">
        <v>52</v>
      </c>
      <c r="C37" s="2" t="s">
        <v>60</v>
      </c>
      <c r="D37" s="2" t="s">
        <v>36</v>
      </c>
      <c r="E37" s="4">
        <v>41640</v>
      </c>
      <c r="F37" s="15">
        <v>42004</v>
      </c>
      <c r="G37" s="6">
        <f>+H37+I37+J37</f>
        <v>35063.5</v>
      </c>
      <c r="H37" s="6">
        <v>0</v>
      </c>
      <c r="I37" s="6">
        <v>0</v>
      </c>
      <c r="J37" s="6">
        <v>35063.5</v>
      </c>
      <c r="K37" s="22">
        <v>26177.1</v>
      </c>
      <c r="L37" s="22">
        <v>30008.6</v>
      </c>
    </row>
    <row r="38" spans="1:12" ht="84.75" customHeight="1">
      <c r="A38" s="5"/>
      <c r="B38" s="24" t="s">
        <v>55</v>
      </c>
      <c r="C38" s="3"/>
      <c r="D38" s="3"/>
      <c r="E38" s="6" t="s">
        <v>71</v>
      </c>
      <c r="F38" s="6"/>
      <c r="G38" s="6" t="s">
        <v>71</v>
      </c>
      <c r="H38" s="6" t="s">
        <v>71</v>
      </c>
      <c r="I38" s="6" t="s">
        <v>71</v>
      </c>
      <c r="J38" s="6" t="s">
        <v>71</v>
      </c>
      <c r="K38" s="6" t="s">
        <v>71</v>
      </c>
      <c r="L38" s="6" t="s">
        <v>71</v>
      </c>
    </row>
    <row r="39" spans="1:12" ht="87" customHeight="1">
      <c r="A39" s="5" t="s">
        <v>32</v>
      </c>
      <c r="B39" s="3" t="s">
        <v>33</v>
      </c>
      <c r="C39" s="2" t="s">
        <v>60</v>
      </c>
      <c r="D39" s="2" t="s">
        <v>36</v>
      </c>
      <c r="E39" s="4">
        <v>41640</v>
      </c>
      <c r="F39" s="4">
        <v>42004</v>
      </c>
      <c r="G39" s="6">
        <f>+H39+I39+J39</f>
        <v>17166.6</v>
      </c>
      <c r="H39" s="6">
        <v>0</v>
      </c>
      <c r="I39" s="6">
        <v>0</v>
      </c>
      <c r="J39" s="6">
        <f>12417.4+4749.2</f>
        <v>17166.6</v>
      </c>
      <c r="K39" s="22">
        <v>11394.4</v>
      </c>
      <c r="L39" s="22">
        <v>16060.3</v>
      </c>
    </row>
    <row r="40" spans="1:12" ht="78.75">
      <c r="A40" s="5"/>
      <c r="B40" s="7" t="s">
        <v>47</v>
      </c>
      <c r="C40" s="2"/>
      <c r="D40" s="2"/>
      <c r="E40" s="6" t="s">
        <v>71</v>
      </c>
      <c r="F40" s="6"/>
      <c r="G40" s="6" t="s">
        <v>71</v>
      </c>
      <c r="H40" s="6" t="s">
        <v>71</v>
      </c>
      <c r="I40" s="6" t="s">
        <v>71</v>
      </c>
      <c r="J40" s="6" t="s">
        <v>71</v>
      </c>
      <c r="K40" s="6" t="s">
        <v>71</v>
      </c>
      <c r="L40" s="6" t="s">
        <v>71</v>
      </c>
    </row>
    <row r="41" spans="1:12" ht="80.25" customHeight="1">
      <c r="A41" s="5" t="s">
        <v>34</v>
      </c>
      <c r="B41" s="3" t="s">
        <v>35</v>
      </c>
      <c r="C41" s="2" t="s">
        <v>60</v>
      </c>
      <c r="D41" s="2" t="s">
        <v>36</v>
      </c>
      <c r="E41" s="4">
        <v>41640</v>
      </c>
      <c r="F41" s="4">
        <v>42004</v>
      </c>
      <c r="G41" s="6">
        <f>+H41+I41+J41</f>
        <v>5126.7</v>
      </c>
      <c r="H41" s="6">
        <v>0</v>
      </c>
      <c r="I41" s="6">
        <v>0</v>
      </c>
      <c r="J41" s="6">
        <v>5126.7</v>
      </c>
      <c r="K41" s="22">
        <v>3291.7</v>
      </c>
      <c r="L41" s="22">
        <f>4080.6+673.4</f>
        <v>4754</v>
      </c>
    </row>
    <row r="42" spans="1:12" ht="258.75" customHeight="1">
      <c r="A42" s="5"/>
      <c r="B42" s="10" t="s">
        <v>56</v>
      </c>
      <c r="C42" s="3"/>
      <c r="D42" s="3"/>
      <c r="E42" s="6" t="s">
        <v>71</v>
      </c>
      <c r="F42" s="6"/>
      <c r="G42" s="6" t="s">
        <v>71</v>
      </c>
      <c r="H42" s="6" t="s">
        <v>71</v>
      </c>
      <c r="I42" s="6" t="s">
        <v>71</v>
      </c>
      <c r="J42" s="6" t="s">
        <v>71</v>
      </c>
      <c r="K42" s="6" t="s">
        <v>71</v>
      </c>
      <c r="L42" s="6" t="s">
        <v>71</v>
      </c>
    </row>
    <row r="43" spans="1:12" ht="95.25" customHeight="1">
      <c r="A43" s="5" t="s">
        <v>70</v>
      </c>
      <c r="B43" s="10" t="s">
        <v>65</v>
      </c>
      <c r="C43" s="25" t="s">
        <v>73</v>
      </c>
      <c r="D43" s="25" t="s">
        <v>74</v>
      </c>
      <c r="E43" s="23">
        <v>41791</v>
      </c>
      <c r="F43" s="4">
        <v>42004</v>
      </c>
      <c r="G43" s="6">
        <f>+H43+I43+J43</f>
        <v>627.4</v>
      </c>
      <c r="H43" s="6">
        <v>473</v>
      </c>
      <c r="I43" s="6">
        <v>0</v>
      </c>
      <c r="J43" s="6">
        <v>154.4</v>
      </c>
      <c r="K43" s="22">
        <v>142</v>
      </c>
      <c r="L43" s="22">
        <v>577.2</v>
      </c>
    </row>
    <row r="44" spans="1:12" ht="68.25" customHeight="1">
      <c r="A44" s="5"/>
      <c r="B44" s="13" t="s">
        <v>84</v>
      </c>
      <c r="C44" s="12"/>
      <c r="D44" s="12"/>
      <c r="E44" s="6" t="s">
        <v>71</v>
      </c>
      <c r="F44" s="15"/>
      <c r="G44" s="6" t="s">
        <v>71</v>
      </c>
      <c r="H44" s="6" t="s">
        <v>71</v>
      </c>
      <c r="I44" s="6" t="s">
        <v>71</v>
      </c>
      <c r="J44" s="6" t="s">
        <v>71</v>
      </c>
      <c r="K44" s="6" t="s">
        <v>71</v>
      </c>
      <c r="L44" s="6" t="s">
        <v>71</v>
      </c>
    </row>
    <row r="45" spans="1:12" ht="31.5">
      <c r="A45" s="5" t="s">
        <v>37</v>
      </c>
      <c r="B45" s="3" t="s">
        <v>38</v>
      </c>
      <c r="C45" s="2"/>
      <c r="D45" s="2"/>
      <c r="E45" s="2"/>
      <c r="F45" s="4"/>
      <c r="G45" s="6">
        <f>+H45+I45+J45</f>
        <v>10000</v>
      </c>
      <c r="H45" s="6">
        <f>+H46</f>
        <v>0</v>
      </c>
      <c r="I45" s="6">
        <f>+I46</f>
        <v>0</v>
      </c>
      <c r="J45" s="6">
        <f>+J46</f>
        <v>10000</v>
      </c>
      <c r="K45" s="17">
        <f>+K46</f>
        <v>0</v>
      </c>
      <c r="L45" s="17">
        <f>+L46</f>
        <v>10000</v>
      </c>
    </row>
    <row r="46" spans="1:12" ht="158.25" customHeight="1">
      <c r="A46" s="5" t="s">
        <v>39</v>
      </c>
      <c r="B46" s="3" t="s">
        <v>40</v>
      </c>
      <c r="C46" s="2" t="s">
        <v>58</v>
      </c>
      <c r="D46" s="2" t="s">
        <v>77</v>
      </c>
      <c r="E46" s="4">
        <v>41640</v>
      </c>
      <c r="F46" s="4">
        <v>42004</v>
      </c>
      <c r="G46" s="6">
        <f>+H46+I46+J46</f>
        <v>10000</v>
      </c>
      <c r="H46" s="6">
        <v>0</v>
      </c>
      <c r="I46" s="6">
        <v>0</v>
      </c>
      <c r="J46" s="6">
        <v>10000</v>
      </c>
      <c r="K46" s="22">
        <v>0</v>
      </c>
      <c r="L46" s="22">
        <v>10000</v>
      </c>
    </row>
    <row r="47" spans="1:12" ht="58.5" customHeight="1">
      <c r="A47" s="5"/>
      <c r="B47" s="7" t="s">
        <v>54</v>
      </c>
      <c r="C47" s="2"/>
      <c r="D47" s="2"/>
      <c r="E47" s="6" t="s">
        <v>71</v>
      </c>
      <c r="F47" s="4"/>
      <c r="G47" s="6" t="s">
        <v>71</v>
      </c>
      <c r="H47" s="6" t="s">
        <v>71</v>
      </c>
      <c r="I47" s="6" t="s">
        <v>71</v>
      </c>
      <c r="J47" s="6" t="s">
        <v>71</v>
      </c>
      <c r="K47" s="6" t="s">
        <v>71</v>
      </c>
      <c r="L47" s="6" t="s">
        <v>71</v>
      </c>
    </row>
    <row r="48" spans="1:12" ht="41.25" customHeight="1">
      <c r="A48" s="5" t="s">
        <v>42</v>
      </c>
      <c r="B48" s="8" t="s">
        <v>44</v>
      </c>
      <c r="C48" s="2"/>
      <c r="D48" s="2"/>
      <c r="E48" s="2"/>
      <c r="F48" s="2"/>
      <c r="G48" s="6">
        <f>+H48+I48+J48</f>
        <v>7743.4</v>
      </c>
      <c r="H48" s="6">
        <f>+H49</f>
        <v>0</v>
      </c>
      <c r="I48" s="6">
        <f>+I49</f>
        <v>0</v>
      </c>
      <c r="J48" s="6">
        <f>+J49</f>
        <v>7743.4</v>
      </c>
      <c r="K48" s="17">
        <f>+K49</f>
        <v>4225.5</v>
      </c>
      <c r="L48" s="17">
        <f>+L49</f>
        <v>4523</v>
      </c>
    </row>
    <row r="49" spans="1:13" ht="94.5" customHeight="1">
      <c r="A49" s="5" t="s">
        <v>43</v>
      </c>
      <c r="B49" s="26" t="s">
        <v>53</v>
      </c>
      <c r="C49" s="2" t="s">
        <v>41</v>
      </c>
      <c r="D49" s="2" t="s">
        <v>45</v>
      </c>
      <c r="E49" s="4">
        <v>41640</v>
      </c>
      <c r="F49" s="4">
        <v>42004</v>
      </c>
      <c r="G49" s="6">
        <f>+H49+I49+J49</f>
        <v>7743.4</v>
      </c>
      <c r="H49" s="6">
        <v>0</v>
      </c>
      <c r="I49" s="6">
        <v>0</v>
      </c>
      <c r="J49" s="6">
        <v>7743.4</v>
      </c>
      <c r="K49" s="17">
        <v>4225.5</v>
      </c>
      <c r="L49" s="30">
        <v>4523</v>
      </c>
      <c r="M49" s="32"/>
    </row>
    <row r="50" spans="1:12" ht="48.75" customHeight="1">
      <c r="A50" s="5"/>
      <c r="B50" s="7" t="s">
        <v>46</v>
      </c>
      <c r="C50" s="3"/>
      <c r="D50" s="3"/>
      <c r="E50" s="6" t="s">
        <v>71</v>
      </c>
      <c r="F50" s="6"/>
      <c r="G50" s="6" t="s">
        <v>71</v>
      </c>
      <c r="H50" s="6" t="s">
        <v>71</v>
      </c>
      <c r="I50" s="6" t="s">
        <v>71</v>
      </c>
      <c r="J50" s="6" t="s">
        <v>71</v>
      </c>
      <c r="K50" s="6" t="s">
        <v>71</v>
      </c>
      <c r="L50" s="6" t="s">
        <v>71</v>
      </c>
    </row>
    <row r="51" spans="1:12" ht="30" customHeight="1">
      <c r="A51" s="5"/>
      <c r="B51" s="3" t="s">
        <v>4</v>
      </c>
      <c r="C51" s="2"/>
      <c r="D51" s="2"/>
      <c r="E51" s="2"/>
      <c r="F51" s="2" t="s">
        <v>3</v>
      </c>
      <c r="G51" s="6">
        <f aca="true" t="shared" si="5" ref="G51:L51">+G9+G18+G36+G45+G48</f>
        <v>273219.60000000003</v>
      </c>
      <c r="H51" s="6">
        <f t="shared" si="5"/>
        <v>127357</v>
      </c>
      <c r="I51" s="6">
        <f t="shared" si="5"/>
        <v>0</v>
      </c>
      <c r="J51" s="6">
        <f t="shared" si="5"/>
        <v>145862.6</v>
      </c>
      <c r="K51" s="6">
        <f t="shared" si="5"/>
        <v>179680.40000000002</v>
      </c>
      <c r="L51" s="6">
        <f t="shared" si="5"/>
        <v>224038.5</v>
      </c>
    </row>
    <row r="52" spans="1:12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21"/>
      <c r="L52" s="21"/>
    </row>
    <row r="53" spans="1:12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21"/>
      <c r="L53" s="21"/>
    </row>
    <row r="54" spans="1:10" ht="15.75">
      <c r="A54" s="11"/>
      <c r="B54" s="11" t="s">
        <v>93</v>
      </c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11"/>
      <c r="B55" s="11" t="s">
        <v>94</v>
      </c>
      <c r="C55" s="11"/>
      <c r="D55" s="11"/>
      <c r="E55" s="11"/>
      <c r="F55" s="11"/>
      <c r="G55" s="11" t="s">
        <v>95</v>
      </c>
      <c r="H55" s="11"/>
      <c r="I55" s="11"/>
      <c r="J55" s="11"/>
    </row>
    <row r="56" spans="1:10" ht="15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.75">
      <c r="A57" s="11"/>
      <c r="B57" s="11" t="s">
        <v>96</v>
      </c>
      <c r="C57" s="11"/>
      <c r="D57" s="11"/>
      <c r="E57" s="11"/>
      <c r="F57" s="11"/>
      <c r="G57" s="11"/>
      <c r="H57" s="11"/>
      <c r="I57" s="11"/>
      <c r="J57" s="11"/>
    </row>
    <row r="58" spans="1:10" ht="15.75">
      <c r="A58" s="11"/>
      <c r="B58" s="11" t="s">
        <v>97</v>
      </c>
      <c r="C58" s="11"/>
      <c r="D58" s="11"/>
      <c r="E58" s="11"/>
      <c r="F58" s="11"/>
      <c r="G58" s="11"/>
      <c r="H58" s="11"/>
      <c r="I58" s="11"/>
      <c r="J58" s="11"/>
    </row>
    <row r="59" spans="1:10" ht="15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5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.75">
      <c r="A74" s="11"/>
      <c r="B74" s="11"/>
      <c r="C74" s="11"/>
      <c r="D74" s="11"/>
      <c r="E74" s="11"/>
      <c r="F74" s="11"/>
      <c r="G74" s="11"/>
      <c r="H74" s="11"/>
      <c r="I74" s="11"/>
      <c r="J74" s="11"/>
    </row>
  </sheetData>
  <sheetProtection/>
  <mergeCells count="11">
    <mergeCell ref="G6:K6"/>
    <mergeCell ref="A4:L4"/>
    <mergeCell ref="L6:L7"/>
    <mergeCell ref="A2:L2"/>
    <mergeCell ref="A3:L3"/>
    <mergeCell ref="F6:F7"/>
    <mergeCell ref="E6:E7"/>
    <mergeCell ref="D6:D7"/>
    <mergeCell ref="C6:C7"/>
    <mergeCell ref="B6:B7"/>
    <mergeCell ref="A6:A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2014-07-02T08:14:28Z</cp:lastPrinted>
  <dcterms:created xsi:type="dcterms:W3CDTF">2006-09-28T05:33:49Z</dcterms:created>
  <dcterms:modified xsi:type="dcterms:W3CDTF">2015-01-21T08:30:42Z</dcterms:modified>
  <cp:category/>
  <cp:version/>
  <cp:contentType/>
  <cp:contentStatus/>
</cp:coreProperties>
</file>